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2013,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<sst xmlns="http://schemas.openxmlformats.org/spreadsheetml/2006/main" count="1868" uniqueCount="134">
  <si>
    <t>№</t>
  </si>
  <si>
    <t>Нас.пункт</t>
  </si>
  <si>
    <t>запах</t>
  </si>
  <si>
    <t>цветн</t>
  </si>
  <si>
    <t>мутн</t>
  </si>
  <si>
    <t>рН</t>
  </si>
  <si>
    <t>окис-ть</t>
  </si>
  <si>
    <t>фториды</t>
  </si>
  <si>
    <t>общ.мин.</t>
  </si>
  <si>
    <t>сух.ост.</t>
  </si>
  <si>
    <t>хлориды</t>
  </si>
  <si>
    <t>сульфаты</t>
  </si>
  <si>
    <t>ион аммон</t>
  </si>
  <si>
    <t>нитрит ион</t>
  </si>
  <si>
    <t>нитрат ион</t>
  </si>
  <si>
    <t>жесткость</t>
  </si>
  <si>
    <t>кальций</t>
  </si>
  <si>
    <t>магний</t>
  </si>
  <si>
    <t>карбонаты</t>
  </si>
  <si>
    <t>гидрокарбон</t>
  </si>
  <si>
    <t>медь</t>
  </si>
  <si>
    <t>никель</t>
  </si>
  <si>
    <t>цинк</t>
  </si>
  <si>
    <t>свинец</t>
  </si>
  <si>
    <t>марганец</t>
  </si>
  <si>
    <t>алюминий</t>
  </si>
  <si>
    <t>нефтепрод</t>
  </si>
  <si>
    <t>хром</t>
  </si>
  <si>
    <t xml:space="preserve"> ПАВ</t>
  </si>
  <si>
    <t xml:space="preserve"> фосфаты</t>
  </si>
  <si>
    <t xml:space="preserve"> фенол.инд</t>
  </si>
  <si>
    <t xml:space="preserve"> железо</t>
  </si>
  <si>
    <t>общ.щел-ть</t>
  </si>
  <si>
    <t>α-радиация</t>
  </si>
  <si>
    <t>β-радиация</t>
  </si>
  <si>
    <t xml:space="preserve"> </t>
  </si>
  <si>
    <t>Казанский ярус</t>
  </si>
  <si>
    <t>Осинки</t>
  </si>
  <si>
    <t>Прибой</t>
  </si>
  <si>
    <t>Рузановский</t>
  </si>
  <si>
    <t>Троицкое</t>
  </si>
  <si>
    <t>Ново-Мих</t>
  </si>
  <si>
    <t>Переволоки</t>
  </si>
  <si>
    <t>Заволжский</t>
  </si>
  <si>
    <t>Натальино</t>
  </si>
  <si>
    <t>Васильевка</t>
  </si>
  <si>
    <t>Купино</t>
  </si>
  <si>
    <t>ИТОГО</t>
  </si>
  <si>
    <t>&lt;0,05</t>
  </si>
  <si>
    <t>&lt;0,01</t>
  </si>
  <si>
    <t>&lt;0,5</t>
  </si>
  <si>
    <t>&lt;0,002</t>
  </si>
  <si>
    <t>&lt;0,005</t>
  </si>
  <si>
    <t>&lt;0,04</t>
  </si>
  <si>
    <t>&lt;0,02</t>
  </si>
  <si>
    <t>Акчагыльский ярус</t>
  </si>
  <si>
    <t>Звезда</t>
  </si>
  <si>
    <t>Ольгино</t>
  </si>
  <si>
    <t>Кануевка</t>
  </si>
  <si>
    <t>Никольское</t>
  </si>
  <si>
    <t>Преполовенка</t>
  </si>
  <si>
    <t>Залесье</t>
  </si>
  <si>
    <t>Макарьевка</t>
  </si>
  <si>
    <t>Красноселки</t>
  </si>
  <si>
    <t>Разинский</t>
  </si>
  <si>
    <t>Песочное</t>
  </si>
  <si>
    <t>Покровка</t>
  </si>
  <si>
    <t>скв.  4а</t>
  </si>
  <si>
    <t>скв.б/н ул. Пушкина</t>
  </si>
  <si>
    <t>скв. ул. Кооперат.</t>
  </si>
  <si>
    <t>скв. 2982</t>
  </si>
  <si>
    <t>скв. 37286</t>
  </si>
  <si>
    <t>скв. 37293</t>
  </si>
  <si>
    <t>скв. 2468</t>
  </si>
  <si>
    <t>4.</t>
  </si>
  <si>
    <t>скв. 5660</t>
  </si>
  <si>
    <t>скв. 1658</t>
  </si>
  <si>
    <t>скв. 1686</t>
  </si>
  <si>
    <t>скв. 5074</t>
  </si>
  <si>
    <t>скв. 2296</t>
  </si>
  <si>
    <t xml:space="preserve">скв. 1832 </t>
  </si>
  <si>
    <t>скв. 3843</t>
  </si>
  <si>
    <t>скв. 3825</t>
  </si>
  <si>
    <t>скв. 3318</t>
  </si>
  <si>
    <t>скв. 4899</t>
  </si>
  <si>
    <t>скв. 4894</t>
  </si>
  <si>
    <t>скв. 3329</t>
  </si>
  <si>
    <t>скв.3342</t>
  </si>
  <si>
    <t>скв. 2506</t>
  </si>
  <si>
    <t>скв. 2510</t>
  </si>
  <si>
    <t>скв. 5965</t>
  </si>
  <si>
    <t>скв. 2510а</t>
  </si>
  <si>
    <t>скв. 4726</t>
  </si>
  <si>
    <t>скв. 5063</t>
  </si>
  <si>
    <t>скв. 4528</t>
  </si>
  <si>
    <t>скв. 3828</t>
  </si>
  <si>
    <t>скв. 3425</t>
  </si>
  <si>
    <t>скв. 2960</t>
  </si>
  <si>
    <t>скв. 5180</t>
  </si>
  <si>
    <t>скв. 5181</t>
  </si>
  <si>
    <t>скв. 44</t>
  </si>
  <si>
    <t>скв. 4931</t>
  </si>
  <si>
    <t>скв. 1174</t>
  </si>
  <si>
    <t>скв. 3043-р</t>
  </si>
  <si>
    <t>скв. б/н 02</t>
  </si>
  <si>
    <t>скв. 1</t>
  </si>
  <si>
    <t>скв. 2285</t>
  </si>
  <si>
    <t>скв. 5313</t>
  </si>
  <si>
    <t xml:space="preserve">скв. б/н </t>
  </si>
  <si>
    <t>скв б/н</t>
  </si>
  <si>
    <t>скв. 4412</t>
  </si>
  <si>
    <t>скв. 2652</t>
  </si>
  <si>
    <t>скв. 66</t>
  </si>
  <si>
    <t>Александровка</t>
  </si>
  <si>
    <t>Преображенка</t>
  </si>
  <si>
    <t>Екатериновка</t>
  </si>
  <si>
    <t>Иоганнесфельд</t>
  </si>
  <si>
    <t>Мыльная</t>
  </si>
  <si>
    <t>Среднегодовые концентрации химических веществ в питьевой воде сел и поселений Безенчукского района за 2014 год</t>
  </si>
  <si>
    <t>цвет</t>
  </si>
  <si>
    <t>ок-ть</t>
  </si>
  <si>
    <t>общ.мин</t>
  </si>
  <si>
    <t>сух.ост</t>
  </si>
  <si>
    <t>ион аммон.</t>
  </si>
  <si>
    <t>нитриты</t>
  </si>
  <si>
    <t>нитраты</t>
  </si>
  <si>
    <t>гидрокарб</t>
  </si>
  <si>
    <t>н/прод</t>
  </si>
  <si>
    <t>фосфаты</t>
  </si>
  <si>
    <t>ПАВ</t>
  </si>
  <si>
    <t>фен.инд</t>
  </si>
  <si>
    <t>железо</t>
  </si>
  <si>
    <t xml:space="preserve"> &lt;0,01</t>
  </si>
  <si>
    <t>Среднегодовые концентрации химических веществ в питьевой воде сел и поселений Безенчукского района за 2015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</si>
</sst>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0000"/>
    <numFmt numFmtId="175" formatCode="0.0"/>
    <numFmt numFmtId="176" formatCode="0.0000000"/>
    <numFmt numFmtId="177" formatCode="0.000000"/>
  </numFmts>
  <fonts count="45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173" fontId="0" fillId="33" borderId="10" xfId="0" applyNumberFormat="1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2" fontId="0" fillId="33" borderId="10" xfId="0" applyNumberFormat="1" applyFont="1" applyFill="1" applyBorder="1" applyAlignment="1">
      <alignment horizontal="center" wrapText="1"/>
    </xf>
    <xf numFmtId="175" fontId="0" fillId="33" borderId="10" xfId="0" applyNumberFormat="1" applyFont="1" applyFill="1" applyBorder="1" applyAlignment="1">
      <alignment horizontal="center" wrapText="1"/>
    </xf>
    <xf numFmtId="2" fontId="0" fillId="33" borderId="10" xfId="0" applyNumberFormat="1" applyFont="1" applyFill="1" applyBorder="1" applyAlignment="1">
      <alignment horizontal="center"/>
    </xf>
    <xf numFmtId="175" fontId="0" fillId="33" borderId="10" xfId="0" applyNumberFormat="1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72" fontId="2" fillId="0" borderId="11" xfId="0" applyNumberFormat="1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173" fontId="0" fillId="0" borderId="10" xfId="0" applyNumberFormat="1" applyFont="1" applyBorder="1" applyAlignment="1">
      <alignment horizontal="left" wrapText="1"/>
    </xf>
    <xf numFmtId="173" fontId="0" fillId="0" borderId="10" xfId="0" applyNumberFormat="1" applyFont="1" applyBorder="1" applyAlignment="1">
      <alignment horizontal="left" wrapText="1"/>
    </xf>
    <xf numFmtId="1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75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172" fontId="0" fillId="0" borderId="10" xfId="0" applyNumberFormat="1" applyFont="1" applyFill="1" applyBorder="1" applyAlignment="1">
      <alignment horizontal="left" wrapText="1"/>
    </xf>
    <xf numFmtId="172" fontId="0" fillId="33" borderId="10" xfId="0" applyNumberFormat="1" applyFont="1" applyFill="1" applyBorder="1" applyAlignment="1">
      <alignment horizontal="left" wrapText="1"/>
    </xf>
    <xf numFmtId="172" fontId="0" fillId="0" borderId="10" xfId="0" applyNumberFormat="1" applyFill="1" applyBorder="1" applyAlignment="1">
      <alignment horizontal="center"/>
    </xf>
    <xf numFmtId="173" fontId="0" fillId="33" borderId="10" xfId="0" applyNumberFormat="1" applyFont="1" applyFill="1" applyBorder="1" applyAlignment="1">
      <alignment horizontal="left" wrapText="1"/>
    </xf>
    <xf numFmtId="173" fontId="0" fillId="33" borderId="10" xfId="0" applyNumberFormat="1" applyFont="1" applyFill="1" applyBorder="1" applyAlignment="1">
      <alignment horizontal="left" wrapText="1"/>
    </xf>
    <xf numFmtId="173" fontId="0" fillId="0" borderId="10" xfId="0" applyNumberFormat="1" applyFont="1" applyFill="1" applyBorder="1" applyAlignment="1">
      <alignment horizontal="left" wrapText="1"/>
    </xf>
    <xf numFmtId="173" fontId="0" fillId="0" borderId="10" xfId="0" applyNumberFormat="1" applyFont="1" applyFill="1" applyBorder="1" applyAlignment="1">
      <alignment horizontal="left" wrapText="1"/>
    </xf>
    <xf numFmtId="172" fontId="0" fillId="33" borderId="10" xfId="0" applyNumberFormat="1" applyFont="1" applyFill="1" applyBorder="1" applyAlignment="1">
      <alignment horizontal="left" wrapText="1"/>
    </xf>
    <xf numFmtId="172" fontId="0" fillId="0" borderId="10" xfId="0" applyNumberFormat="1" applyFont="1" applyFill="1" applyBorder="1" applyAlignment="1">
      <alignment horizontal="left" wrapText="1"/>
    </xf>
    <xf numFmtId="173" fontId="0" fillId="33" borderId="10" xfId="0" applyNumberFormat="1" applyFont="1" applyFill="1" applyBorder="1" applyAlignment="1">
      <alignment wrapText="1"/>
    </xf>
    <xf numFmtId="1" fontId="0" fillId="33" borderId="10" xfId="0" applyNumberFormat="1" applyFont="1" applyFill="1" applyBorder="1" applyAlignment="1">
      <alignment horizontal="center" wrapText="1"/>
    </xf>
    <xf numFmtId="1" fontId="0" fillId="33" borderId="10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/>
    </xf>
    <xf numFmtId="173" fontId="0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173" fontId="0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left" wrapText="1"/>
    </xf>
    <xf numFmtId="172" fontId="2" fillId="0" borderId="0" xfId="0" applyNumberFormat="1" applyFont="1" applyBorder="1" applyAlignment="1">
      <alignment horizontal="center" wrapText="1"/>
    </xf>
    <xf numFmtId="172" fontId="2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73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17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75" fontId="0" fillId="0" borderId="0" xfId="0" applyNumberFormat="1" applyFon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2" fontId="0" fillId="33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2" fontId="0" fillId="34" borderId="10" xfId="0" applyNumberFormat="1" applyFont="1" applyFill="1" applyBorder="1" applyAlignment="1">
      <alignment horizontal="center" wrapText="1"/>
    </xf>
    <xf numFmtId="2" fontId="0" fillId="34" borderId="10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 wrapText="1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175" fontId="0" fillId="0" borderId="10" xfId="0" applyNumberFormat="1" applyFont="1" applyBorder="1" applyAlignment="1">
      <alignment horizontal="center" wrapText="1"/>
    </xf>
    <xf numFmtId="175" fontId="0" fillId="0" borderId="10" xfId="0" applyNumberFormat="1" applyFont="1" applyFill="1" applyBorder="1" applyAlignment="1">
      <alignment horizontal="center" wrapText="1"/>
    </xf>
    <xf numFmtId="175" fontId="0" fillId="33" borderId="10" xfId="0" applyNumberFormat="1" applyFont="1" applyFill="1" applyBorder="1" applyAlignment="1">
      <alignment horizontal="center" wrapText="1"/>
    </xf>
    <xf numFmtId="175" fontId="0" fillId="0" borderId="10" xfId="0" applyNumberFormat="1" applyFont="1" applyFill="1" applyBorder="1" applyAlignment="1">
      <alignment horizontal="center" wrapText="1"/>
    </xf>
    <xf numFmtId="175" fontId="0" fillId="0" borderId="10" xfId="0" applyNumberFormat="1" applyFont="1" applyBorder="1" applyAlignment="1">
      <alignment horizontal="center" wrapText="1"/>
    </xf>
    <xf numFmtId="175" fontId="2" fillId="0" borderId="11" xfId="0" applyNumberFormat="1" applyFont="1" applyBorder="1" applyAlignment="1">
      <alignment horizontal="center" wrapText="1"/>
    </xf>
    <xf numFmtId="175" fontId="2" fillId="0" borderId="0" xfId="0" applyNumberFormat="1" applyFont="1" applyBorder="1" applyAlignment="1">
      <alignment horizontal="center" wrapText="1"/>
    </xf>
    <xf numFmtId="175" fontId="0" fillId="0" borderId="0" xfId="0" applyNumberFormat="1" applyFont="1" applyFill="1" applyBorder="1" applyAlignment="1">
      <alignment horizontal="left" wrapText="1"/>
    </xf>
    <xf numFmtId="175" fontId="2" fillId="0" borderId="11" xfId="0" applyNumberFormat="1" applyFont="1" applyBorder="1" applyAlignment="1">
      <alignment horizontal="center"/>
    </xf>
    <xf numFmtId="175" fontId="2" fillId="0" borderId="0" xfId="0" applyNumberFormat="1" applyFont="1" applyBorder="1" applyAlignment="1">
      <alignment horizontal="center"/>
    </xf>
    <xf numFmtId="175" fontId="0" fillId="33" borderId="10" xfId="0" applyNumberFormat="1" applyFont="1" applyFill="1" applyBorder="1" applyAlignment="1">
      <alignment horizontal="left" indent="1"/>
    </xf>
    <xf numFmtId="175" fontId="0" fillId="0" borderId="10" xfId="0" applyNumberFormat="1" applyFont="1" applyFill="1" applyBorder="1" applyAlignment="1">
      <alignment horizontal="left" indent="1"/>
    </xf>
    <xf numFmtId="175" fontId="0" fillId="33" borderId="10" xfId="0" applyNumberFormat="1" applyFont="1" applyFill="1" applyBorder="1" applyAlignment="1">
      <alignment horizontal="left" indent="1"/>
    </xf>
    <xf numFmtId="175" fontId="0" fillId="0" borderId="10" xfId="0" applyNumberFormat="1" applyFont="1" applyFill="1" applyBorder="1" applyAlignment="1">
      <alignment horizontal="left" indent="1"/>
    </xf>
    <xf numFmtId="1" fontId="0" fillId="33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172" fontId="0" fillId="0" borderId="10" xfId="0" applyNumberFormat="1" applyFont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Border="1" applyAlignment="1">
      <alignment horizontal="center" wrapText="1"/>
    </xf>
    <xf numFmtId="172" fontId="0" fillId="33" borderId="10" xfId="0" applyNumberFormat="1" applyFont="1" applyFill="1" applyBorder="1" applyAlignment="1">
      <alignment horizontal="center" wrapText="1"/>
    </xf>
    <xf numFmtId="172" fontId="0" fillId="0" borderId="10" xfId="0" applyNumberFormat="1" applyFont="1" applyFill="1" applyBorder="1" applyAlignment="1">
      <alignment horizontal="center" wrapText="1"/>
    </xf>
    <xf numFmtId="172" fontId="0" fillId="33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34" borderId="10" xfId="0" applyNumberFormat="1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0" fillId="34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" fontId="2" fillId="0" borderId="1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75" fontId="0" fillId="34" borderId="10" xfId="0" applyNumberFormat="1" applyFont="1" applyFill="1" applyBorder="1" applyAlignment="1">
      <alignment horizontal="center"/>
    </xf>
    <xf numFmtId="172" fontId="0" fillId="34" borderId="1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3" fillId="0" borderId="0" xfId="0" applyNumberFormat="1" applyFont="1" applyAlignment="1">
      <alignment/>
    </xf>
    <xf numFmtId="172" fontId="3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172" fontId="7" fillId="0" borderId="10" xfId="0" applyNumberFormat="1" applyFont="1" applyFill="1" applyBorder="1" applyAlignment="1">
      <alignment horizontal="center"/>
    </xf>
    <xf numFmtId="173" fontId="7" fillId="0" borderId="1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175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75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75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75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175" fontId="3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175" fontId="3" fillId="0" borderId="10" xfId="0" applyNumberFormat="1" applyFont="1" applyFill="1" applyBorder="1" applyAlignment="1">
      <alignment horizontal="center" wrapText="1"/>
    </xf>
    <xf numFmtId="172" fontId="3" fillId="33" borderId="10" xfId="0" applyNumberFormat="1" applyFont="1" applyFill="1" applyBorder="1" applyAlignment="1">
      <alignment horizontal="left" wrapText="1"/>
    </xf>
    <xf numFmtId="172" fontId="3" fillId="0" borderId="10" xfId="0" applyNumberFormat="1" applyFont="1" applyFill="1" applyBorder="1" applyAlignment="1">
      <alignment horizontal="left" wrapText="1"/>
    </xf>
    <xf numFmtId="173" fontId="3" fillId="33" borderId="10" xfId="0" applyNumberFormat="1" applyFont="1" applyFill="1" applyBorder="1" applyAlignment="1">
      <alignment horizontal="left" wrapText="1"/>
    </xf>
    <xf numFmtId="173" fontId="3" fillId="0" borderId="10" xfId="0" applyNumberFormat="1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172" fontId="3" fillId="33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 wrapText="1"/>
    </xf>
    <xf numFmtId="173" fontId="3" fillId="0" borderId="10" xfId="0" applyNumberFormat="1" applyFont="1" applyBorder="1" applyAlignment="1">
      <alignment horizontal="left" wrapText="1"/>
    </xf>
    <xf numFmtId="173" fontId="3" fillId="33" borderId="10" xfId="0" applyNumberFormat="1" applyFont="1" applyFill="1" applyBorder="1" applyAlignment="1">
      <alignment horizontal="center" wrapText="1"/>
    </xf>
    <xf numFmtId="175" fontId="3" fillId="33" borderId="10" xfId="0" applyNumberFormat="1" applyFont="1" applyFill="1" applyBorder="1" applyAlignment="1">
      <alignment horizontal="left" wrapText="1"/>
    </xf>
    <xf numFmtId="2" fontId="3" fillId="34" borderId="10" xfId="0" applyNumberFormat="1" applyFont="1" applyFill="1" applyBorder="1" applyAlignment="1">
      <alignment horizontal="center" wrapText="1"/>
    </xf>
    <xf numFmtId="172" fontId="3" fillId="34" borderId="10" xfId="0" applyNumberFormat="1" applyFont="1" applyFill="1" applyBorder="1" applyAlignment="1">
      <alignment horizontal="center" wrapText="1"/>
    </xf>
    <xf numFmtId="175" fontId="3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2"/>
  <sheetViews>
    <sheetView tabSelected="1" zoomScale="75" zoomScaleNormal="75" zoomScalePageLayoutView="0" workbookViewId="0" topLeftCell="A1">
      <selection activeCell="D1" sqref="D1"/>
    </sheetView>
  </sheetViews>
  <sheetFormatPr defaultColWidth="11.57421875" defaultRowHeight="12.75"/>
  <cols>
    <col min="1" max="1" width="3.57421875" style="0" customWidth="1"/>
    <col min="2" max="2" width="18.57421875" style="0" customWidth="1"/>
    <col min="3" max="3" width="6.140625" style="0" customWidth="1"/>
    <col min="4" max="4" width="5.8515625" style="0" customWidth="1"/>
    <col min="5" max="5" width="6.57421875" style="0" customWidth="1"/>
    <col min="6" max="6" width="6.8515625" style="0" customWidth="1"/>
    <col min="7" max="7" width="7.57421875" style="0" customWidth="1"/>
    <col min="8" max="8" width="9.00390625" style="0" customWidth="1"/>
    <col min="9" max="9" width="9.28125" style="0" customWidth="1"/>
    <col min="10" max="10" width="8.140625" style="0" customWidth="1"/>
    <col min="11" max="11" width="9.421875" style="0" customWidth="1"/>
    <col min="12" max="12" width="9.8515625" style="0" customWidth="1"/>
    <col min="13" max="13" width="11.57421875" style="0" customWidth="1"/>
    <col min="14" max="14" width="10.28125" style="0" customWidth="1"/>
    <col min="15" max="15" width="11.7109375" style="0" customWidth="1"/>
    <col min="16" max="16" width="10.28125" style="0" customWidth="1"/>
    <col min="17" max="17" width="9.00390625" style="0" customWidth="1"/>
    <col min="18" max="18" width="8.57421875" style="0" customWidth="1"/>
    <col min="19" max="19" width="9.28125" style="0" customWidth="1"/>
    <col min="20" max="20" width="12.57421875" style="0" customWidth="1"/>
    <col min="21" max="21" width="7.8515625" style="0" customWidth="1"/>
    <col min="22" max="22" width="9.140625" style="0" customWidth="1"/>
    <col min="23" max="23" width="8.7109375" style="0" customWidth="1"/>
    <col min="24" max="24" width="9.28125" style="0" customWidth="1"/>
    <col min="25" max="25" width="9.8515625" style="0" customWidth="1"/>
    <col min="26" max="26" width="10.57421875" style="0" customWidth="1"/>
    <col min="27" max="27" width="11.8515625" style="0" customWidth="1"/>
    <col min="28" max="28" width="10.140625" style="0" customWidth="1"/>
    <col min="29" max="29" width="9.00390625" style="0" customWidth="1"/>
    <col min="30" max="30" width="11.421875" style="0" customWidth="1"/>
    <col min="31" max="31" width="8.8515625" style="0" customWidth="1"/>
    <col min="32" max="32" width="8.57421875" style="0" customWidth="1"/>
  </cols>
  <sheetData>
    <row r="1" spans="1:35" ht="12.75">
      <c r="A1" s="2"/>
      <c r="B1" s="2"/>
      <c r="C1" s="2"/>
      <c r="D1" s="146" t="s">
        <v>118</v>
      </c>
      <c r="E1" s="2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8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1.25" customHeight="1">
      <c r="A2" s="2"/>
      <c r="B2" s="2"/>
      <c r="C2" s="2"/>
      <c r="D2" s="2"/>
      <c r="E2" s="14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8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2.75">
      <c r="A3" s="147"/>
      <c r="B3" s="147"/>
      <c r="C3" s="147"/>
      <c r="D3" s="147"/>
      <c r="E3" s="2"/>
      <c r="F3" s="147"/>
      <c r="G3" s="147" t="s">
        <v>35</v>
      </c>
      <c r="H3" s="149" t="s">
        <v>35</v>
      </c>
      <c r="I3" s="149"/>
      <c r="J3" s="150" t="s">
        <v>36</v>
      </c>
      <c r="K3" s="147"/>
      <c r="L3" s="147"/>
      <c r="M3" s="147"/>
      <c r="N3" s="147"/>
      <c r="O3" s="147"/>
      <c r="P3" s="147"/>
      <c r="Q3" s="147"/>
      <c r="R3" s="147"/>
      <c r="S3" s="2"/>
      <c r="T3" s="2" t="s">
        <v>35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51" t="s">
        <v>0</v>
      </c>
      <c r="B4" s="151" t="s">
        <v>1</v>
      </c>
      <c r="C4" s="151" t="s">
        <v>2</v>
      </c>
      <c r="D4" s="151" t="s">
        <v>3</v>
      </c>
      <c r="E4" s="151" t="s">
        <v>4</v>
      </c>
      <c r="F4" s="151" t="s">
        <v>5</v>
      </c>
      <c r="G4" s="151" t="s">
        <v>6</v>
      </c>
      <c r="H4" s="151" t="s">
        <v>7</v>
      </c>
      <c r="I4" s="151" t="s">
        <v>8</v>
      </c>
      <c r="J4" s="151" t="s">
        <v>9</v>
      </c>
      <c r="K4" s="151" t="s">
        <v>10</v>
      </c>
      <c r="L4" s="151" t="s">
        <v>11</v>
      </c>
      <c r="M4" s="151" t="s">
        <v>12</v>
      </c>
      <c r="N4" s="151" t="s">
        <v>13</v>
      </c>
      <c r="O4" s="151" t="s">
        <v>14</v>
      </c>
      <c r="P4" s="151" t="s">
        <v>15</v>
      </c>
      <c r="Q4" s="152" t="s">
        <v>16</v>
      </c>
      <c r="R4" s="152" t="s">
        <v>17</v>
      </c>
      <c r="S4" s="152" t="s">
        <v>18</v>
      </c>
      <c r="T4" s="152" t="s">
        <v>19</v>
      </c>
      <c r="U4" s="151" t="s">
        <v>20</v>
      </c>
      <c r="V4" s="151" t="s">
        <v>21</v>
      </c>
      <c r="W4" s="151" t="s">
        <v>22</v>
      </c>
      <c r="X4" s="151" t="s">
        <v>23</v>
      </c>
      <c r="Y4" s="151" t="s">
        <v>24</v>
      </c>
      <c r="Z4" s="151" t="s">
        <v>25</v>
      </c>
      <c r="AA4" s="151" t="s">
        <v>26</v>
      </c>
      <c r="AB4" s="151" t="s">
        <v>29</v>
      </c>
      <c r="AC4" s="151" t="s">
        <v>28</v>
      </c>
      <c r="AD4" s="151" t="s">
        <v>30</v>
      </c>
      <c r="AE4" s="151" t="s">
        <v>31</v>
      </c>
      <c r="AF4" s="151" t="s">
        <v>27</v>
      </c>
      <c r="AG4" s="151" t="s">
        <v>32</v>
      </c>
      <c r="AH4" s="151" t="s">
        <v>33</v>
      </c>
      <c r="AI4" s="152" t="s">
        <v>34</v>
      </c>
    </row>
    <row r="5" spans="1:35" ht="12.75">
      <c r="A5" s="153">
        <v>1</v>
      </c>
      <c r="B5" s="153">
        <v>2</v>
      </c>
      <c r="C5" s="153">
        <v>3</v>
      </c>
      <c r="D5" s="153">
        <v>4</v>
      </c>
      <c r="E5" s="153">
        <v>5</v>
      </c>
      <c r="F5" s="153">
        <v>6</v>
      </c>
      <c r="G5" s="153">
        <v>7</v>
      </c>
      <c r="H5" s="153">
        <v>8</v>
      </c>
      <c r="I5" s="153">
        <v>9</v>
      </c>
      <c r="J5" s="153">
        <v>10</v>
      </c>
      <c r="K5" s="153">
        <v>11</v>
      </c>
      <c r="L5" s="153">
        <v>12</v>
      </c>
      <c r="M5" s="153">
        <v>13</v>
      </c>
      <c r="N5" s="153">
        <v>14</v>
      </c>
      <c r="O5" s="153">
        <v>15</v>
      </c>
      <c r="P5" s="153">
        <v>16</v>
      </c>
      <c r="Q5" s="153">
        <v>17</v>
      </c>
      <c r="R5" s="153">
        <v>18</v>
      </c>
      <c r="S5" s="153">
        <v>19</v>
      </c>
      <c r="T5" s="153">
        <v>20</v>
      </c>
      <c r="U5" s="153">
        <v>21</v>
      </c>
      <c r="V5" s="153">
        <v>22</v>
      </c>
      <c r="W5" s="153">
        <v>23</v>
      </c>
      <c r="X5" s="153">
        <v>24</v>
      </c>
      <c r="Y5" s="153">
        <v>25</v>
      </c>
      <c r="Z5" s="153">
        <v>26</v>
      </c>
      <c r="AA5" s="153">
        <v>27</v>
      </c>
      <c r="AB5" s="153">
        <v>28</v>
      </c>
      <c r="AC5" s="153">
        <v>29</v>
      </c>
      <c r="AD5" s="153">
        <v>30</v>
      </c>
      <c r="AE5" s="153">
        <v>31</v>
      </c>
      <c r="AF5" s="153">
        <v>32</v>
      </c>
      <c r="AG5" s="153">
        <v>33</v>
      </c>
      <c r="AH5" s="153">
        <v>34</v>
      </c>
      <c r="AI5" s="153">
        <v>35</v>
      </c>
    </row>
    <row r="6" spans="1:35" ht="12.75">
      <c r="A6" s="154">
        <v>1</v>
      </c>
      <c r="B6" s="155" t="s">
        <v>37</v>
      </c>
      <c r="C6" s="156">
        <f>AVERAGE(C7,C8,C9)</f>
        <v>0</v>
      </c>
      <c r="D6" s="156">
        <f>AVERAGE(D7,D8,D9)</f>
        <v>0</v>
      </c>
      <c r="E6" s="156">
        <f>AVERAGE(E7,E8,E9)</f>
        <v>0</v>
      </c>
      <c r="F6" s="157">
        <f>AVERAGE(F7,F8,F9)</f>
        <v>7.353333333333333</v>
      </c>
      <c r="G6" s="156">
        <f>AVERAGE(G7,G8,G9)</f>
        <v>1.9000000000000001</v>
      </c>
      <c r="H6" s="157">
        <f>AVERAGE(H7,H8,H9)</f>
        <v>0.5466666666666667</v>
      </c>
      <c r="I6" s="158">
        <f>AVERAGE(I7,I8,I9)</f>
        <v>829.3333333333334</v>
      </c>
      <c r="J6" s="158">
        <f aca="true" t="shared" si="0" ref="J6:AB6">AVERAGE(J7,J8,J9)</f>
        <v>738.3333333333334</v>
      </c>
      <c r="K6" s="158">
        <f t="shared" si="0"/>
        <v>236.66666666666666</v>
      </c>
      <c r="L6" s="158">
        <f t="shared" si="0"/>
        <v>159.66666666666666</v>
      </c>
      <c r="M6" s="157">
        <f t="shared" si="0"/>
        <v>0.08666666666666667</v>
      </c>
      <c r="N6" s="159">
        <f t="shared" si="0"/>
        <v>0.03366666666666667</v>
      </c>
      <c r="O6" s="156">
        <f t="shared" si="0"/>
        <v>2.1666666666666665</v>
      </c>
      <c r="P6" s="157">
        <f t="shared" si="0"/>
        <v>8.4</v>
      </c>
      <c r="Q6" s="158">
        <f t="shared" si="0"/>
        <v>102.66666666666667</v>
      </c>
      <c r="R6" s="158">
        <f t="shared" si="0"/>
        <v>39.666666666666664</v>
      </c>
      <c r="S6" s="156" t="s">
        <v>50</v>
      </c>
      <c r="T6" s="158">
        <f t="shared" si="0"/>
        <v>182</v>
      </c>
      <c r="U6" s="159" t="s">
        <v>51</v>
      </c>
      <c r="V6" s="157" t="s">
        <v>49</v>
      </c>
      <c r="W6" s="159" t="s">
        <v>52</v>
      </c>
      <c r="X6" s="157" t="s">
        <v>49</v>
      </c>
      <c r="Y6" s="159" t="s">
        <v>49</v>
      </c>
      <c r="Z6" s="157" t="s">
        <v>53</v>
      </c>
      <c r="AA6" s="157" t="s">
        <v>54</v>
      </c>
      <c r="AB6" s="157">
        <f t="shared" si="0"/>
        <v>0.9666666666666668</v>
      </c>
      <c r="AC6" s="157" t="s">
        <v>49</v>
      </c>
      <c r="AD6" s="159" t="s">
        <v>51</v>
      </c>
      <c r="AE6" s="157" t="s">
        <v>48</v>
      </c>
      <c r="AF6" s="157" t="s">
        <v>49</v>
      </c>
      <c r="AG6" s="156">
        <f>AVERAGE(AG7,AG8,AG9)</f>
        <v>3</v>
      </c>
      <c r="AH6" s="159">
        <f>AVERAGE(AH7,AH8,AH9)</f>
        <v>0.03</v>
      </c>
      <c r="AI6" s="157">
        <f>AVERAGE(AI7,AI8,AI9)</f>
        <v>0.28</v>
      </c>
    </row>
    <row r="7" spans="1:35" ht="12.75">
      <c r="A7" s="153"/>
      <c r="B7" s="160" t="s">
        <v>69</v>
      </c>
      <c r="C7" s="161">
        <v>0</v>
      </c>
      <c r="D7" s="161">
        <v>0</v>
      </c>
      <c r="E7" s="161">
        <v>0</v>
      </c>
      <c r="F7" s="162">
        <v>7.64</v>
      </c>
      <c r="G7" s="161">
        <v>1.8</v>
      </c>
      <c r="H7" s="162">
        <v>0.62</v>
      </c>
      <c r="I7" s="163">
        <v>690</v>
      </c>
      <c r="J7" s="163">
        <v>593</v>
      </c>
      <c r="K7" s="163">
        <v>170</v>
      </c>
      <c r="L7" s="163">
        <v>125</v>
      </c>
      <c r="M7" s="162">
        <v>0.1</v>
      </c>
      <c r="N7" s="164">
        <v>0.025</v>
      </c>
      <c r="O7" s="161">
        <v>1.5</v>
      </c>
      <c r="P7" s="162">
        <v>7.4</v>
      </c>
      <c r="Q7" s="163">
        <v>90</v>
      </c>
      <c r="R7" s="163">
        <v>35</v>
      </c>
      <c r="S7" s="161" t="s">
        <v>50</v>
      </c>
      <c r="T7" s="163">
        <v>194</v>
      </c>
      <c r="U7" s="164" t="s">
        <v>51</v>
      </c>
      <c r="V7" s="162" t="s">
        <v>49</v>
      </c>
      <c r="W7" s="164" t="s">
        <v>52</v>
      </c>
      <c r="X7" s="162" t="s">
        <v>49</v>
      </c>
      <c r="Y7" s="164" t="s">
        <v>49</v>
      </c>
      <c r="Z7" s="162" t="s">
        <v>53</v>
      </c>
      <c r="AA7" s="162" t="s">
        <v>54</v>
      </c>
      <c r="AB7" s="162">
        <v>1.4</v>
      </c>
      <c r="AC7" s="162" t="s">
        <v>49</v>
      </c>
      <c r="AD7" s="164" t="s">
        <v>51</v>
      </c>
      <c r="AE7" s="162" t="s">
        <v>48</v>
      </c>
      <c r="AF7" s="162" t="s">
        <v>49</v>
      </c>
      <c r="AG7" s="161">
        <v>3.2</v>
      </c>
      <c r="AH7" s="164">
        <v>0.03</v>
      </c>
      <c r="AI7" s="162">
        <v>0.28</v>
      </c>
    </row>
    <row r="8" spans="1:35" ht="12.75">
      <c r="A8" s="153"/>
      <c r="B8" s="160" t="s">
        <v>67</v>
      </c>
      <c r="C8" s="161">
        <v>0</v>
      </c>
      <c r="D8" s="161">
        <v>0</v>
      </c>
      <c r="E8" s="161">
        <v>0</v>
      </c>
      <c r="F8" s="162">
        <v>7.21</v>
      </c>
      <c r="G8" s="161">
        <v>1.9</v>
      </c>
      <c r="H8" s="162">
        <v>0.48</v>
      </c>
      <c r="I8" s="163">
        <v>893</v>
      </c>
      <c r="J8" s="163">
        <v>807</v>
      </c>
      <c r="K8" s="163">
        <v>270</v>
      </c>
      <c r="L8" s="163">
        <v>176</v>
      </c>
      <c r="M8" s="162">
        <v>0.07</v>
      </c>
      <c r="N8" s="164">
        <v>0.031</v>
      </c>
      <c r="O8" s="161">
        <v>1.8</v>
      </c>
      <c r="P8" s="162">
        <v>8.8</v>
      </c>
      <c r="Q8" s="163">
        <v>110</v>
      </c>
      <c r="R8" s="163">
        <v>40</v>
      </c>
      <c r="S8" s="161" t="s">
        <v>50</v>
      </c>
      <c r="T8" s="163">
        <v>172</v>
      </c>
      <c r="U8" s="164" t="s">
        <v>51</v>
      </c>
      <c r="V8" s="162" t="s">
        <v>49</v>
      </c>
      <c r="W8" s="164" t="s">
        <v>52</v>
      </c>
      <c r="X8" s="162" t="s">
        <v>49</v>
      </c>
      <c r="Y8" s="164" t="s">
        <v>49</v>
      </c>
      <c r="Z8" s="162" t="s">
        <v>53</v>
      </c>
      <c r="AA8" s="162" t="s">
        <v>54</v>
      </c>
      <c r="AB8" s="162">
        <v>0.8</v>
      </c>
      <c r="AC8" s="162" t="s">
        <v>49</v>
      </c>
      <c r="AD8" s="164" t="s">
        <v>51</v>
      </c>
      <c r="AE8" s="162" t="s">
        <v>48</v>
      </c>
      <c r="AF8" s="162" t="s">
        <v>49</v>
      </c>
      <c r="AG8" s="161">
        <v>2.8</v>
      </c>
      <c r="AH8" s="164">
        <v>0.03</v>
      </c>
      <c r="AI8" s="162">
        <v>0.28</v>
      </c>
    </row>
    <row r="9" spans="1:35" ht="12.75">
      <c r="A9" s="153"/>
      <c r="B9" s="160" t="s">
        <v>68</v>
      </c>
      <c r="C9" s="161">
        <v>0</v>
      </c>
      <c r="D9" s="161">
        <v>0</v>
      </c>
      <c r="E9" s="161">
        <v>0</v>
      </c>
      <c r="F9" s="162">
        <v>7.21</v>
      </c>
      <c r="G9" s="161">
        <v>2</v>
      </c>
      <c r="H9" s="162">
        <v>0.54</v>
      </c>
      <c r="I9" s="163">
        <v>905</v>
      </c>
      <c r="J9" s="163">
        <v>815</v>
      </c>
      <c r="K9" s="163">
        <v>270</v>
      </c>
      <c r="L9" s="163">
        <v>178</v>
      </c>
      <c r="M9" s="162">
        <v>0.09</v>
      </c>
      <c r="N9" s="164">
        <v>0.045</v>
      </c>
      <c r="O9" s="161">
        <v>3.2</v>
      </c>
      <c r="P9" s="162">
        <v>9</v>
      </c>
      <c r="Q9" s="163">
        <v>108</v>
      </c>
      <c r="R9" s="163">
        <v>44</v>
      </c>
      <c r="S9" s="161" t="s">
        <v>50</v>
      </c>
      <c r="T9" s="163">
        <v>180</v>
      </c>
      <c r="U9" s="164" t="s">
        <v>51</v>
      </c>
      <c r="V9" s="162" t="s">
        <v>49</v>
      </c>
      <c r="W9" s="164" t="s">
        <v>52</v>
      </c>
      <c r="X9" s="162" t="s">
        <v>49</v>
      </c>
      <c r="Y9" s="164" t="s">
        <v>49</v>
      </c>
      <c r="Z9" s="162" t="s">
        <v>53</v>
      </c>
      <c r="AA9" s="162" t="s">
        <v>54</v>
      </c>
      <c r="AB9" s="162">
        <v>0.7</v>
      </c>
      <c r="AC9" s="162" t="s">
        <v>49</v>
      </c>
      <c r="AD9" s="164" t="s">
        <v>51</v>
      </c>
      <c r="AE9" s="162" t="s">
        <v>48</v>
      </c>
      <c r="AF9" s="162" t="s">
        <v>49</v>
      </c>
      <c r="AG9" s="161">
        <v>3</v>
      </c>
      <c r="AH9" s="164">
        <v>0.03</v>
      </c>
      <c r="AI9" s="162">
        <v>0.28</v>
      </c>
    </row>
    <row r="10" spans="1:35" ht="12.75">
      <c r="A10" s="154">
        <v>2</v>
      </c>
      <c r="B10" s="155" t="s">
        <v>38</v>
      </c>
      <c r="C10" s="156">
        <f>AVERAGE(C11,C12,C13)</f>
        <v>0</v>
      </c>
      <c r="D10" s="156">
        <f>AVERAGE(D11,D12,D13)</f>
        <v>0.3333333333333333</v>
      </c>
      <c r="E10" s="156">
        <f>AVERAGE(E11,E12,E13)</f>
        <v>0.16666666666666666</v>
      </c>
      <c r="F10" s="157">
        <f aca="true" t="shared" si="1" ref="F10:R10">AVERAGE(F11,F12,F13)</f>
        <v>7.596666666666667</v>
      </c>
      <c r="G10" s="156">
        <f t="shared" si="1"/>
        <v>1.2666666666666666</v>
      </c>
      <c r="H10" s="157">
        <f t="shared" si="1"/>
        <v>0.5533333333333333</v>
      </c>
      <c r="I10" s="158">
        <f t="shared" si="1"/>
        <v>718.6666666666666</v>
      </c>
      <c r="J10" s="158">
        <f t="shared" si="1"/>
        <v>618.6666666666666</v>
      </c>
      <c r="K10" s="158">
        <f t="shared" si="1"/>
        <v>142.66666666666666</v>
      </c>
      <c r="L10" s="158">
        <f t="shared" si="1"/>
        <v>167.33333333333334</v>
      </c>
      <c r="M10" s="157">
        <f t="shared" si="1"/>
        <v>0.07</v>
      </c>
      <c r="N10" s="159">
        <f t="shared" si="1"/>
        <v>0.028</v>
      </c>
      <c r="O10" s="156">
        <f t="shared" si="1"/>
        <v>5.7</v>
      </c>
      <c r="P10" s="157">
        <f t="shared" si="1"/>
        <v>8.4</v>
      </c>
      <c r="Q10" s="158">
        <f t="shared" si="1"/>
        <v>110.66666666666667</v>
      </c>
      <c r="R10" s="158">
        <f t="shared" si="1"/>
        <v>34.666666666666664</v>
      </c>
      <c r="S10" s="156" t="s">
        <v>50</v>
      </c>
      <c r="T10" s="158">
        <f>AVERAGE(T11,T12,T13)</f>
        <v>200</v>
      </c>
      <c r="U10" s="159" t="s">
        <v>51</v>
      </c>
      <c r="V10" s="157" t="s">
        <v>49</v>
      </c>
      <c r="W10" s="159" t="s">
        <v>52</v>
      </c>
      <c r="X10" s="157" t="s">
        <v>49</v>
      </c>
      <c r="Y10" s="159" t="s">
        <v>49</v>
      </c>
      <c r="Z10" s="157" t="s">
        <v>53</v>
      </c>
      <c r="AA10" s="157" t="s">
        <v>54</v>
      </c>
      <c r="AB10" s="157">
        <f>AVERAGE(AB11,AB12,AB13)</f>
        <v>0.5233333333333333</v>
      </c>
      <c r="AC10" s="157" t="s">
        <v>49</v>
      </c>
      <c r="AD10" s="159" t="s">
        <v>51</v>
      </c>
      <c r="AE10" s="157">
        <f>AVERAGE(AE11,AE12,AE13)</f>
        <v>0.22999999999999998</v>
      </c>
      <c r="AF10" s="157" t="s">
        <v>49</v>
      </c>
      <c r="AG10" s="156">
        <f>AVERAGE(AG11,AG12,AG13)</f>
        <v>3.266666666666667</v>
      </c>
      <c r="AH10" s="159">
        <f>AVERAGE(AH11,AH12,AH13)</f>
        <v>0.038</v>
      </c>
      <c r="AI10" s="157">
        <f>AVERAGE(AI11,AI12,AI13)</f>
        <v>0.24</v>
      </c>
    </row>
    <row r="11" spans="1:35" ht="12.75">
      <c r="A11" s="165"/>
      <c r="B11" s="166" t="s">
        <v>70</v>
      </c>
      <c r="C11" s="167">
        <v>0</v>
      </c>
      <c r="D11" s="167">
        <v>1</v>
      </c>
      <c r="E11" s="167">
        <v>0.2</v>
      </c>
      <c r="F11" s="168">
        <v>7.65</v>
      </c>
      <c r="G11" s="167">
        <v>1.2</v>
      </c>
      <c r="H11" s="168">
        <v>0.52</v>
      </c>
      <c r="I11" s="169">
        <v>709</v>
      </c>
      <c r="J11" s="169">
        <v>614</v>
      </c>
      <c r="K11" s="169">
        <v>140</v>
      </c>
      <c r="L11" s="169">
        <v>176</v>
      </c>
      <c r="M11" s="168" t="s">
        <v>48</v>
      </c>
      <c r="N11" s="170" t="s">
        <v>49</v>
      </c>
      <c r="O11" s="167">
        <v>6</v>
      </c>
      <c r="P11" s="168">
        <v>8.7</v>
      </c>
      <c r="Q11" s="169">
        <v>108</v>
      </c>
      <c r="R11" s="169">
        <v>40</v>
      </c>
      <c r="S11" s="167" t="s">
        <v>50</v>
      </c>
      <c r="T11" s="169">
        <v>190</v>
      </c>
      <c r="U11" s="170" t="s">
        <v>51</v>
      </c>
      <c r="V11" s="168" t="s">
        <v>49</v>
      </c>
      <c r="W11" s="170" t="s">
        <v>52</v>
      </c>
      <c r="X11" s="168" t="s">
        <v>49</v>
      </c>
      <c r="Y11" s="170" t="s">
        <v>49</v>
      </c>
      <c r="Z11" s="168" t="s">
        <v>53</v>
      </c>
      <c r="AA11" s="168" t="s">
        <v>54</v>
      </c>
      <c r="AB11" s="168">
        <v>0.62</v>
      </c>
      <c r="AC11" s="168" t="s">
        <v>49</v>
      </c>
      <c r="AD11" s="170" t="s">
        <v>51</v>
      </c>
      <c r="AE11" s="168">
        <v>0.21</v>
      </c>
      <c r="AF11" s="168" t="s">
        <v>49</v>
      </c>
      <c r="AG11" s="167">
        <v>3.1</v>
      </c>
      <c r="AH11" s="170">
        <v>0.038</v>
      </c>
      <c r="AI11" s="168">
        <v>0.24</v>
      </c>
    </row>
    <row r="12" spans="1:35" ht="12.75">
      <c r="A12" s="165"/>
      <c r="B12" s="166" t="s">
        <v>72</v>
      </c>
      <c r="C12" s="167">
        <v>0</v>
      </c>
      <c r="D12" s="167">
        <v>0</v>
      </c>
      <c r="E12" s="167">
        <v>0.2</v>
      </c>
      <c r="F12" s="168">
        <v>7.72</v>
      </c>
      <c r="G12" s="167">
        <v>1.2</v>
      </c>
      <c r="H12" s="168">
        <v>0.58</v>
      </c>
      <c r="I12" s="169">
        <v>695</v>
      </c>
      <c r="J12" s="169">
        <v>602</v>
      </c>
      <c r="K12" s="169">
        <v>142</v>
      </c>
      <c r="L12" s="169">
        <v>164</v>
      </c>
      <c r="M12" s="168" t="s">
        <v>48</v>
      </c>
      <c r="N12" s="170" t="s">
        <v>49</v>
      </c>
      <c r="O12" s="167">
        <v>4.6</v>
      </c>
      <c r="P12" s="168">
        <v>8.4</v>
      </c>
      <c r="Q12" s="169">
        <v>118</v>
      </c>
      <c r="R12" s="169">
        <v>30</v>
      </c>
      <c r="S12" s="167" t="s">
        <v>50</v>
      </c>
      <c r="T12" s="169">
        <v>186</v>
      </c>
      <c r="U12" s="170" t="s">
        <v>51</v>
      </c>
      <c r="V12" s="168" t="s">
        <v>49</v>
      </c>
      <c r="W12" s="170" t="s">
        <v>52</v>
      </c>
      <c r="X12" s="168" t="s">
        <v>49</v>
      </c>
      <c r="Y12" s="170" t="s">
        <v>49</v>
      </c>
      <c r="Z12" s="168" t="s">
        <v>53</v>
      </c>
      <c r="AA12" s="168" t="s">
        <v>54</v>
      </c>
      <c r="AB12" s="168">
        <v>0.45</v>
      </c>
      <c r="AC12" s="168" t="s">
        <v>49</v>
      </c>
      <c r="AD12" s="170" t="s">
        <v>51</v>
      </c>
      <c r="AE12" s="168">
        <v>0.21</v>
      </c>
      <c r="AF12" s="168" t="s">
        <v>49</v>
      </c>
      <c r="AG12" s="167">
        <v>3</v>
      </c>
      <c r="AH12" s="170">
        <v>0.038</v>
      </c>
      <c r="AI12" s="168">
        <v>0.24</v>
      </c>
    </row>
    <row r="13" spans="1:35" ht="12.75">
      <c r="A13" s="165"/>
      <c r="B13" s="166" t="s">
        <v>71</v>
      </c>
      <c r="C13" s="167">
        <v>0</v>
      </c>
      <c r="D13" s="167">
        <v>0</v>
      </c>
      <c r="E13" s="167">
        <v>0.1</v>
      </c>
      <c r="F13" s="168">
        <v>7.42</v>
      </c>
      <c r="G13" s="167">
        <v>1.4</v>
      </c>
      <c r="H13" s="168">
        <v>0.56</v>
      </c>
      <c r="I13" s="169">
        <v>752</v>
      </c>
      <c r="J13" s="169">
        <v>640</v>
      </c>
      <c r="K13" s="169">
        <v>146</v>
      </c>
      <c r="L13" s="169">
        <v>162</v>
      </c>
      <c r="M13" s="168">
        <v>0.07</v>
      </c>
      <c r="N13" s="170">
        <v>0.028</v>
      </c>
      <c r="O13" s="167">
        <v>6.5</v>
      </c>
      <c r="P13" s="168">
        <v>8.1</v>
      </c>
      <c r="Q13" s="169">
        <v>106</v>
      </c>
      <c r="R13" s="169">
        <v>34</v>
      </c>
      <c r="S13" s="167" t="s">
        <v>50</v>
      </c>
      <c r="T13" s="169">
        <v>224</v>
      </c>
      <c r="U13" s="170" t="s">
        <v>51</v>
      </c>
      <c r="V13" s="168" t="s">
        <v>49</v>
      </c>
      <c r="W13" s="170" t="s">
        <v>52</v>
      </c>
      <c r="X13" s="168" t="s">
        <v>49</v>
      </c>
      <c r="Y13" s="170" t="s">
        <v>49</v>
      </c>
      <c r="Z13" s="168" t="s">
        <v>53</v>
      </c>
      <c r="AA13" s="168" t="s">
        <v>54</v>
      </c>
      <c r="AB13" s="168">
        <v>0.5</v>
      </c>
      <c r="AC13" s="168" t="s">
        <v>49</v>
      </c>
      <c r="AD13" s="170" t="s">
        <v>51</v>
      </c>
      <c r="AE13" s="168">
        <v>0.27</v>
      </c>
      <c r="AF13" s="168" t="s">
        <v>49</v>
      </c>
      <c r="AG13" s="167">
        <v>3.7</v>
      </c>
      <c r="AH13" s="170">
        <v>0.038</v>
      </c>
      <c r="AI13" s="168">
        <v>0.24</v>
      </c>
    </row>
    <row r="14" spans="1:35" ht="12.75">
      <c r="A14" s="154">
        <v>3</v>
      </c>
      <c r="B14" s="155" t="s">
        <v>39</v>
      </c>
      <c r="C14" s="156">
        <f>AVERAGE(C15)</f>
        <v>0</v>
      </c>
      <c r="D14" s="156">
        <f>AVERAGE(D15)</f>
        <v>0</v>
      </c>
      <c r="E14" s="156">
        <f>AVERAGE(E15)</f>
        <v>0</v>
      </c>
      <c r="F14" s="157">
        <f aca="true" t="shared" si="2" ref="F14:L14">AVERAGE(F15)</f>
        <v>7.82</v>
      </c>
      <c r="G14" s="156">
        <f t="shared" si="2"/>
        <v>1.4</v>
      </c>
      <c r="H14" s="157">
        <f t="shared" si="2"/>
        <v>0.56</v>
      </c>
      <c r="I14" s="158">
        <f t="shared" si="2"/>
        <v>1056</v>
      </c>
      <c r="J14" s="158">
        <f t="shared" si="2"/>
        <v>928</v>
      </c>
      <c r="K14" s="158">
        <f t="shared" si="2"/>
        <v>214</v>
      </c>
      <c r="L14" s="158">
        <f t="shared" si="2"/>
        <v>282</v>
      </c>
      <c r="M14" s="157" t="s">
        <v>48</v>
      </c>
      <c r="N14" s="159">
        <f>AVERAGE(N15)</f>
        <v>0.026</v>
      </c>
      <c r="O14" s="156">
        <f>AVERAGE(O15)</f>
        <v>9.4</v>
      </c>
      <c r="P14" s="157">
        <f>AVERAGE(P15)</f>
        <v>12.2</v>
      </c>
      <c r="Q14" s="158">
        <f>AVERAGE(Q15)</f>
        <v>134</v>
      </c>
      <c r="R14" s="158">
        <f>AVERAGE(R15)</f>
        <v>67</v>
      </c>
      <c r="S14" s="156" t="s">
        <v>50</v>
      </c>
      <c r="T14" s="158">
        <f>AVERAGE(T15)</f>
        <v>256</v>
      </c>
      <c r="U14" s="159" t="s">
        <v>51</v>
      </c>
      <c r="V14" s="157" t="s">
        <v>49</v>
      </c>
      <c r="W14" s="159" t="s">
        <v>52</v>
      </c>
      <c r="X14" s="157" t="s">
        <v>49</v>
      </c>
      <c r="Y14" s="159" t="s">
        <v>49</v>
      </c>
      <c r="Z14" s="157" t="s">
        <v>53</v>
      </c>
      <c r="AA14" s="157" t="s">
        <v>54</v>
      </c>
      <c r="AB14" s="157">
        <f>AVERAGE(AB15)</f>
        <v>0.54</v>
      </c>
      <c r="AC14" s="157" t="s">
        <v>49</v>
      </c>
      <c r="AD14" s="159" t="s">
        <v>51</v>
      </c>
      <c r="AE14" s="157">
        <f>AVERAGE(AE15)</f>
        <v>0.2</v>
      </c>
      <c r="AF14" s="157" t="s">
        <v>49</v>
      </c>
      <c r="AG14" s="156">
        <f>AVERAGE(AG15)</f>
        <v>4.2</v>
      </c>
      <c r="AH14" s="159">
        <f>AVERAGE(AH15)</f>
        <v>0.041</v>
      </c>
      <c r="AI14" s="157">
        <f>AVERAGE(AI15)</f>
        <v>0.28</v>
      </c>
    </row>
    <row r="15" spans="1:35" ht="12.75">
      <c r="A15" s="171"/>
      <c r="B15" s="172" t="s">
        <v>73</v>
      </c>
      <c r="C15" s="173">
        <v>0</v>
      </c>
      <c r="D15" s="173">
        <v>0</v>
      </c>
      <c r="E15" s="173">
        <v>0</v>
      </c>
      <c r="F15" s="174">
        <v>7.82</v>
      </c>
      <c r="G15" s="173">
        <v>1.4</v>
      </c>
      <c r="H15" s="174">
        <v>0.56</v>
      </c>
      <c r="I15" s="175">
        <v>1056</v>
      </c>
      <c r="J15" s="175">
        <v>928</v>
      </c>
      <c r="K15" s="175">
        <v>214</v>
      </c>
      <c r="L15" s="175">
        <v>282</v>
      </c>
      <c r="M15" s="174" t="s">
        <v>48</v>
      </c>
      <c r="N15" s="176">
        <v>0.026</v>
      </c>
      <c r="O15" s="173">
        <v>9.4</v>
      </c>
      <c r="P15" s="174">
        <v>12.2</v>
      </c>
      <c r="Q15" s="175">
        <v>134</v>
      </c>
      <c r="R15" s="175">
        <v>67</v>
      </c>
      <c r="S15" s="161" t="s">
        <v>50</v>
      </c>
      <c r="T15" s="175">
        <v>256</v>
      </c>
      <c r="U15" s="164" t="s">
        <v>51</v>
      </c>
      <c r="V15" s="162" t="s">
        <v>49</v>
      </c>
      <c r="W15" s="164" t="s">
        <v>52</v>
      </c>
      <c r="X15" s="162" t="s">
        <v>49</v>
      </c>
      <c r="Y15" s="164" t="s">
        <v>49</v>
      </c>
      <c r="Z15" s="162" t="s">
        <v>53</v>
      </c>
      <c r="AA15" s="162" t="s">
        <v>54</v>
      </c>
      <c r="AB15" s="162">
        <v>0.54</v>
      </c>
      <c r="AC15" s="162" t="s">
        <v>49</v>
      </c>
      <c r="AD15" s="164" t="s">
        <v>51</v>
      </c>
      <c r="AE15" s="162">
        <v>0.2</v>
      </c>
      <c r="AF15" s="162" t="s">
        <v>49</v>
      </c>
      <c r="AG15" s="161">
        <v>4.2</v>
      </c>
      <c r="AH15" s="159">
        <v>0.041</v>
      </c>
      <c r="AI15" s="157">
        <v>0.28</v>
      </c>
    </row>
    <row r="16" spans="1:35" ht="12.75">
      <c r="A16" s="154" t="s">
        <v>74</v>
      </c>
      <c r="B16" s="155" t="s">
        <v>40</v>
      </c>
      <c r="C16" s="156">
        <f>AVERAGE(C17)</f>
        <v>0</v>
      </c>
      <c r="D16" s="156">
        <f>AVERAGE(D17)</f>
        <v>0</v>
      </c>
      <c r="E16" s="156">
        <f>AVERAGE(E17)</f>
        <v>0</v>
      </c>
      <c r="F16" s="157">
        <f aca="true" t="shared" si="3" ref="F16:L16">AVERAGE(F17)</f>
        <v>7.94</v>
      </c>
      <c r="G16" s="156">
        <f t="shared" si="3"/>
        <v>1.2</v>
      </c>
      <c r="H16" s="157">
        <f t="shared" si="3"/>
        <v>0.55</v>
      </c>
      <c r="I16" s="158">
        <f t="shared" si="3"/>
        <v>1061</v>
      </c>
      <c r="J16" s="158">
        <f t="shared" si="3"/>
        <v>939</v>
      </c>
      <c r="K16" s="158">
        <f t="shared" si="3"/>
        <v>224</v>
      </c>
      <c r="L16" s="158">
        <f t="shared" si="3"/>
        <v>282</v>
      </c>
      <c r="M16" s="157" t="s">
        <v>48</v>
      </c>
      <c r="N16" s="159">
        <f>AVERAGE(N17)</f>
        <v>0.028</v>
      </c>
      <c r="O16" s="156">
        <f>AVERAGE(O17)</f>
        <v>6.5</v>
      </c>
      <c r="P16" s="157">
        <f>AVERAGE(P17)</f>
        <v>11</v>
      </c>
      <c r="Q16" s="158">
        <f>AVERAGE(Q17)</f>
        <v>124</v>
      </c>
      <c r="R16" s="158">
        <f>AVERAGE(R17)</f>
        <v>58</v>
      </c>
      <c r="S16" s="156" t="s">
        <v>50</v>
      </c>
      <c r="T16" s="158">
        <f>AVERAGE(T17)</f>
        <v>244</v>
      </c>
      <c r="U16" s="159" t="s">
        <v>51</v>
      </c>
      <c r="V16" s="157" t="s">
        <v>49</v>
      </c>
      <c r="W16" s="159" t="s">
        <v>52</v>
      </c>
      <c r="X16" s="157" t="s">
        <v>49</v>
      </c>
      <c r="Y16" s="159" t="s">
        <v>49</v>
      </c>
      <c r="Z16" s="157" t="s">
        <v>53</v>
      </c>
      <c r="AA16" s="157" t="s">
        <v>54</v>
      </c>
      <c r="AB16" s="157">
        <f>AVERAGE(AB17)</f>
        <v>0.46</v>
      </c>
      <c r="AC16" s="157" t="s">
        <v>49</v>
      </c>
      <c r="AD16" s="159" t="s">
        <v>51</v>
      </c>
      <c r="AE16" s="157">
        <f>AVERAGE(AE17)</f>
        <v>0.15</v>
      </c>
      <c r="AF16" s="157" t="s">
        <v>49</v>
      </c>
      <c r="AG16" s="156">
        <f>AVERAGE(AG17)</f>
        <v>4</v>
      </c>
      <c r="AH16" s="159">
        <f>AVERAGE(AH17)</f>
        <v>0.028</v>
      </c>
      <c r="AI16" s="157">
        <f>AVERAGE(AI17)</f>
        <v>0.25</v>
      </c>
    </row>
    <row r="17" spans="1:35" ht="12.75">
      <c r="A17" s="165"/>
      <c r="B17" s="166" t="s">
        <v>75</v>
      </c>
      <c r="C17" s="167">
        <v>0</v>
      </c>
      <c r="D17" s="167">
        <v>0</v>
      </c>
      <c r="E17" s="167">
        <v>0</v>
      </c>
      <c r="F17" s="168">
        <v>7.94</v>
      </c>
      <c r="G17" s="167">
        <v>1.2</v>
      </c>
      <c r="H17" s="168">
        <v>0.55</v>
      </c>
      <c r="I17" s="169">
        <v>1061</v>
      </c>
      <c r="J17" s="169">
        <v>939</v>
      </c>
      <c r="K17" s="169">
        <v>224</v>
      </c>
      <c r="L17" s="169">
        <v>282</v>
      </c>
      <c r="M17" s="168" t="s">
        <v>48</v>
      </c>
      <c r="N17" s="170">
        <v>0.028</v>
      </c>
      <c r="O17" s="167">
        <v>6.5</v>
      </c>
      <c r="P17" s="168">
        <v>11</v>
      </c>
      <c r="Q17" s="169">
        <v>124</v>
      </c>
      <c r="R17" s="169">
        <v>58</v>
      </c>
      <c r="S17" s="167" t="s">
        <v>50</v>
      </c>
      <c r="T17" s="169">
        <v>244</v>
      </c>
      <c r="U17" s="170" t="s">
        <v>51</v>
      </c>
      <c r="V17" s="168" t="s">
        <v>49</v>
      </c>
      <c r="W17" s="170" t="s">
        <v>52</v>
      </c>
      <c r="X17" s="168" t="s">
        <v>49</v>
      </c>
      <c r="Y17" s="170" t="s">
        <v>49</v>
      </c>
      <c r="Z17" s="168" t="s">
        <v>53</v>
      </c>
      <c r="AA17" s="168" t="s">
        <v>54</v>
      </c>
      <c r="AB17" s="168">
        <v>0.46</v>
      </c>
      <c r="AC17" s="168" t="s">
        <v>49</v>
      </c>
      <c r="AD17" s="170" t="s">
        <v>51</v>
      </c>
      <c r="AE17" s="168">
        <v>0.15</v>
      </c>
      <c r="AF17" s="168" t="s">
        <v>49</v>
      </c>
      <c r="AG17" s="167">
        <v>4</v>
      </c>
      <c r="AH17" s="170">
        <v>0.028</v>
      </c>
      <c r="AI17" s="168">
        <v>0.25</v>
      </c>
    </row>
    <row r="18" spans="1:35" ht="12.75">
      <c r="A18" s="177">
        <v>5</v>
      </c>
      <c r="B18" s="178" t="s">
        <v>114</v>
      </c>
      <c r="C18" s="179">
        <f>AVERAGE(C19)</f>
        <v>0</v>
      </c>
      <c r="D18" s="156">
        <f>AVERAGE(D19)</f>
        <v>0</v>
      </c>
      <c r="E18" s="156">
        <f>AVERAGE(E19)</f>
        <v>0</v>
      </c>
      <c r="F18" s="157">
        <f aca="true" t="shared" si="4" ref="F18:M18">AVERAGE(F19)</f>
        <v>7.98</v>
      </c>
      <c r="G18" s="156">
        <f t="shared" si="4"/>
        <v>1.2</v>
      </c>
      <c r="H18" s="157">
        <f t="shared" si="4"/>
        <v>0.44</v>
      </c>
      <c r="I18" s="158">
        <f t="shared" si="4"/>
        <v>371</v>
      </c>
      <c r="J18" s="158">
        <f t="shared" si="4"/>
        <v>280</v>
      </c>
      <c r="K18" s="158">
        <f t="shared" si="4"/>
        <v>36</v>
      </c>
      <c r="L18" s="158">
        <f t="shared" si="4"/>
        <v>52</v>
      </c>
      <c r="M18" s="157">
        <f t="shared" si="4"/>
        <v>0.06</v>
      </c>
      <c r="N18" s="159" t="s">
        <v>49</v>
      </c>
      <c r="O18" s="156">
        <f>AVERAGE(O19)</f>
        <v>4.5</v>
      </c>
      <c r="P18" s="157">
        <f>AVERAGE(P19)</f>
        <v>4</v>
      </c>
      <c r="Q18" s="158">
        <f>AVERAGE(Q19)</f>
        <v>56</v>
      </c>
      <c r="R18" s="158">
        <f>AVERAGE(R19)</f>
        <v>15</v>
      </c>
      <c r="S18" s="156" t="s">
        <v>50</v>
      </c>
      <c r="T18" s="158">
        <f>AVERAGE(T19)</f>
        <v>182</v>
      </c>
      <c r="U18" s="159" t="s">
        <v>51</v>
      </c>
      <c r="V18" s="157" t="s">
        <v>49</v>
      </c>
      <c r="W18" s="159" t="s">
        <v>52</v>
      </c>
      <c r="X18" s="157" t="s">
        <v>49</v>
      </c>
      <c r="Y18" s="159" t="s">
        <v>49</v>
      </c>
      <c r="Z18" s="157" t="s">
        <v>53</v>
      </c>
      <c r="AA18" s="157" t="s">
        <v>54</v>
      </c>
      <c r="AB18" s="157">
        <f>AVERAGE(AB19)</f>
        <v>0.75</v>
      </c>
      <c r="AC18" s="157" t="s">
        <v>49</v>
      </c>
      <c r="AD18" s="159" t="s">
        <v>51</v>
      </c>
      <c r="AE18" s="157">
        <f>AVERAGE(AE19)</f>
        <v>0.11</v>
      </c>
      <c r="AF18" s="157" t="s">
        <v>49</v>
      </c>
      <c r="AG18" s="156">
        <f>AVERAGE(AG19)</f>
        <v>3</v>
      </c>
      <c r="AH18" s="159">
        <f>AVERAGE(AH19)</f>
        <v>0.028</v>
      </c>
      <c r="AI18" s="157">
        <f>AVERAGE(AI19)</f>
        <v>0.23</v>
      </c>
    </row>
    <row r="19" spans="1:35" ht="12.75">
      <c r="A19" s="180"/>
      <c r="B19" s="181" t="s">
        <v>76</v>
      </c>
      <c r="C19" s="182">
        <v>0</v>
      </c>
      <c r="D19" s="167">
        <v>0</v>
      </c>
      <c r="E19" s="167">
        <v>0</v>
      </c>
      <c r="F19" s="168">
        <v>7.98</v>
      </c>
      <c r="G19" s="167">
        <v>1.2</v>
      </c>
      <c r="H19" s="168">
        <v>0.44</v>
      </c>
      <c r="I19" s="169">
        <v>371</v>
      </c>
      <c r="J19" s="169">
        <v>280</v>
      </c>
      <c r="K19" s="169">
        <v>36</v>
      </c>
      <c r="L19" s="169">
        <v>52</v>
      </c>
      <c r="M19" s="168">
        <v>0.06</v>
      </c>
      <c r="N19" s="170" t="s">
        <v>49</v>
      </c>
      <c r="O19" s="167">
        <v>4.5</v>
      </c>
      <c r="P19" s="168">
        <v>4</v>
      </c>
      <c r="Q19" s="169">
        <v>56</v>
      </c>
      <c r="R19" s="169">
        <v>15</v>
      </c>
      <c r="S19" s="167" t="s">
        <v>50</v>
      </c>
      <c r="T19" s="169">
        <v>182</v>
      </c>
      <c r="U19" s="170" t="s">
        <v>51</v>
      </c>
      <c r="V19" s="168" t="s">
        <v>49</v>
      </c>
      <c r="W19" s="170" t="s">
        <v>52</v>
      </c>
      <c r="X19" s="168" t="s">
        <v>49</v>
      </c>
      <c r="Y19" s="170" t="s">
        <v>49</v>
      </c>
      <c r="Z19" s="168" t="s">
        <v>53</v>
      </c>
      <c r="AA19" s="168" t="s">
        <v>54</v>
      </c>
      <c r="AB19" s="168">
        <v>0.75</v>
      </c>
      <c r="AC19" s="168" t="s">
        <v>49</v>
      </c>
      <c r="AD19" s="170" t="s">
        <v>51</v>
      </c>
      <c r="AE19" s="168">
        <v>0.11</v>
      </c>
      <c r="AF19" s="168" t="s">
        <v>49</v>
      </c>
      <c r="AG19" s="167">
        <v>3</v>
      </c>
      <c r="AH19" s="170">
        <v>0.028</v>
      </c>
      <c r="AI19" s="168">
        <v>0.23</v>
      </c>
    </row>
    <row r="20" spans="1:35" ht="12.75">
      <c r="A20" s="177">
        <v>6</v>
      </c>
      <c r="B20" s="183" t="s">
        <v>41</v>
      </c>
      <c r="C20" s="179">
        <f>AVERAGE(C21)</f>
        <v>0</v>
      </c>
      <c r="D20" s="156">
        <f>AVERAGE(D21)</f>
        <v>0</v>
      </c>
      <c r="E20" s="156">
        <f>AVERAGE(E21)</f>
        <v>0</v>
      </c>
      <c r="F20" s="157">
        <f aca="true" t="shared" si="5" ref="F20:L20">AVERAGE(F21)</f>
        <v>7.58</v>
      </c>
      <c r="G20" s="156">
        <f t="shared" si="5"/>
        <v>1.6</v>
      </c>
      <c r="H20" s="157">
        <f t="shared" si="5"/>
        <v>0.45</v>
      </c>
      <c r="I20" s="158">
        <f t="shared" si="5"/>
        <v>467</v>
      </c>
      <c r="J20" s="158">
        <f t="shared" si="5"/>
        <v>352</v>
      </c>
      <c r="K20" s="158">
        <f t="shared" si="5"/>
        <v>60</v>
      </c>
      <c r="L20" s="158">
        <f t="shared" si="5"/>
        <v>51</v>
      </c>
      <c r="M20" s="157" t="s">
        <v>48</v>
      </c>
      <c r="N20" s="159" t="s">
        <v>49</v>
      </c>
      <c r="O20" s="156">
        <f>AVERAGE(O21)</f>
        <v>1.5</v>
      </c>
      <c r="P20" s="157">
        <f>AVERAGE(P21)</f>
        <v>4.5</v>
      </c>
      <c r="Q20" s="158">
        <f>AVERAGE(Q21)</f>
        <v>58</v>
      </c>
      <c r="R20" s="158">
        <f>AVERAGE(R21)</f>
        <v>19.5</v>
      </c>
      <c r="S20" s="156" t="s">
        <v>50</v>
      </c>
      <c r="T20" s="158">
        <f>AVERAGE(T21)</f>
        <v>230</v>
      </c>
      <c r="U20" s="159" t="s">
        <v>51</v>
      </c>
      <c r="V20" s="157" t="s">
        <v>49</v>
      </c>
      <c r="W20" s="159" t="s">
        <v>52</v>
      </c>
      <c r="X20" s="157" t="s">
        <v>49</v>
      </c>
      <c r="Y20" s="159">
        <f>AVERAGE(Y21)</f>
        <v>0.055</v>
      </c>
      <c r="Z20" s="157" t="s">
        <v>53</v>
      </c>
      <c r="AA20" s="157" t="s">
        <v>54</v>
      </c>
      <c r="AB20" s="157">
        <f>AVERAGE(AB21)</f>
        <v>0.6</v>
      </c>
      <c r="AC20" s="157" t="s">
        <v>49</v>
      </c>
      <c r="AD20" s="159" t="s">
        <v>51</v>
      </c>
      <c r="AE20" s="157">
        <f>AVERAGE(AE21)</f>
        <v>0.24</v>
      </c>
      <c r="AF20" s="157" t="s">
        <v>49</v>
      </c>
      <c r="AG20" s="156">
        <f>AVERAGE(AG21)</f>
        <v>3.8</v>
      </c>
      <c r="AH20" s="159">
        <f>AVERAGE(AH21)</f>
        <v>0.033</v>
      </c>
      <c r="AI20" s="157">
        <f>AVERAGE(AI21)</f>
        <v>0.26</v>
      </c>
    </row>
    <row r="21" spans="1:35" ht="12.75">
      <c r="A21" s="180"/>
      <c r="B21" s="184" t="s">
        <v>77</v>
      </c>
      <c r="C21" s="182">
        <v>0</v>
      </c>
      <c r="D21" s="167">
        <v>0</v>
      </c>
      <c r="E21" s="167">
        <v>0</v>
      </c>
      <c r="F21" s="168">
        <v>7.58</v>
      </c>
      <c r="G21" s="167">
        <v>1.6</v>
      </c>
      <c r="H21" s="168">
        <v>0.45</v>
      </c>
      <c r="I21" s="169">
        <v>467</v>
      </c>
      <c r="J21" s="169">
        <v>352</v>
      </c>
      <c r="K21" s="169">
        <v>60</v>
      </c>
      <c r="L21" s="169">
        <v>51</v>
      </c>
      <c r="M21" s="168" t="s">
        <v>48</v>
      </c>
      <c r="N21" s="170" t="s">
        <v>49</v>
      </c>
      <c r="O21" s="167">
        <v>1.5</v>
      </c>
      <c r="P21" s="168">
        <v>4.5</v>
      </c>
      <c r="Q21" s="169">
        <v>58</v>
      </c>
      <c r="R21" s="169">
        <v>19.5</v>
      </c>
      <c r="S21" s="167" t="s">
        <v>50</v>
      </c>
      <c r="T21" s="169">
        <v>230</v>
      </c>
      <c r="U21" s="170" t="s">
        <v>51</v>
      </c>
      <c r="V21" s="168" t="s">
        <v>49</v>
      </c>
      <c r="W21" s="170" t="s">
        <v>52</v>
      </c>
      <c r="X21" s="168" t="s">
        <v>49</v>
      </c>
      <c r="Y21" s="170">
        <v>0.055</v>
      </c>
      <c r="Z21" s="168" t="s">
        <v>53</v>
      </c>
      <c r="AA21" s="168" t="s">
        <v>54</v>
      </c>
      <c r="AB21" s="168">
        <v>0.6</v>
      </c>
      <c r="AC21" s="168" t="s">
        <v>49</v>
      </c>
      <c r="AD21" s="170" t="s">
        <v>51</v>
      </c>
      <c r="AE21" s="168">
        <v>0.24</v>
      </c>
      <c r="AF21" s="168" t="s">
        <v>49</v>
      </c>
      <c r="AG21" s="167">
        <v>3.8</v>
      </c>
      <c r="AH21" s="170">
        <v>0.033</v>
      </c>
      <c r="AI21" s="168">
        <v>0.26</v>
      </c>
    </row>
    <row r="22" spans="1:35" ht="12.75">
      <c r="A22" s="177">
        <v>7</v>
      </c>
      <c r="B22" s="183" t="s">
        <v>42</v>
      </c>
      <c r="C22" s="179">
        <f>AVERAGE(C23,C24)</f>
        <v>0</v>
      </c>
      <c r="D22" s="156">
        <f>AVERAGE(D23,D24)</f>
        <v>1</v>
      </c>
      <c r="E22" s="156">
        <f>AVERAGE(E23,E24)</f>
        <v>0.05</v>
      </c>
      <c r="F22" s="157">
        <f aca="true" t="shared" si="6" ref="F22:T22">AVERAGE(F23,F24)</f>
        <v>7.795</v>
      </c>
      <c r="G22" s="156">
        <f t="shared" si="6"/>
        <v>1.65</v>
      </c>
      <c r="H22" s="157">
        <f t="shared" si="6"/>
        <v>0.6799999999999999</v>
      </c>
      <c r="I22" s="158">
        <f t="shared" si="6"/>
        <v>429</v>
      </c>
      <c r="J22" s="158">
        <f t="shared" si="6"/>
        <v>319.5</v>
      </c>
      <c r="K22" s="158">
        <f t="shared" si="6"/>
        <v>57</v>
      </c>
      <c r="L22" s="158">
        <f t="shared" si="6"/>
        <v>38</v>
      </c>
      <c r="M22" s="157">
        <f t="shared" si="6"/>
        <v>0.48</v>
      </c>
      <c r="N22" s="159">
        <f t="shared" si="6"/>
        <v>0.031</v>
      </c>
      <c r="O22" s="156">
        <f t="shared" si="6"/>
        <v>0.8500000000000001</v>
      </c>
      <c r="P22" s="157">
        <f t="shared" si="6"/>
        <v>4.5</v>
      </c>
      <c r="Q22" s="158">
        <f t="shared" si="6"/>
        <v>59</v>
      </c>
      <c r="R22" s="158">
        <f t="shared" si="6"/>
        <v>19</v>
      </c>
      <c r="S22" s="156">
        <f t="shared" si="6"/>
        <v>2</v>
      </c>
      <c r="T22" s="158">
        <f t="shared" si="6"/>
        <v>219</v>
      </c>
      <c r="U22" s="159" t="s">
        <v>51</v>
      </c>
      <c r="V22" s="157" t="s">
        <v>49</v>
      </c>
      <c r="W22" s="159" t="s">
        <v>52</v>
      </c>
      <c r="X22" s="157" t="s">
        <v>49</v>
      </c>
      <c r="Y22" s="159" t="s">
        <v>49</v>
      </c>
      <c r="Z22" s="157" t="s">
        <v>53</v>
      </c>
      <c r="AA22" s="157" t="s">
        <v>54</v>
      </c>
      <c r="AB22" s="157">
        <f>AVERAGE(AB23,AB24)</f>
        <v>0.875</v>
      </c>
      <c r="AC22" s="157" t="s">
        <v>49</v>
      </c>
      <c r="AD22" s="159" t="s">
        <v>51</v>
      </c>
      <c r="AE22" s="157" t="s">
        <v>48</v>
      </c>
      <c r="AF22" s="157" t="s">
        <v>49</v>
      </c>
      <c r="AG22" s="156">
        <f>AVERAGE(AG23,AG24)</f>
        <v>3.5999999999999996</v>
      </c>
      <c r="AH22" s="159">
        <f>AVERAGE(AH23,AH24)</f>
        <v>0.029</v>
      </c>
      <c r="AI22" s="157">
        <f>AVERAGE(AI23,AI24)</f>
        <v>0.33</v>
      </c>
    </row>
    <row r="23" spans="1:35" ht="12.75">
      <c r="A23" s="180"/>
      <c r="B23" s="184" t="s">
        <v>79</v>
      </c>
      <c r="C23" s="182">
        <v>0</v>
      </c>
      <c r="D23" s="167">
        <v>2</v>
      </c>
      <c r="E23" s="167">
        <v>0.1</v>
      </c>
      <c r="F23" s="168">
        <v>7.54</v>
      </c>
      <c r="G23" s="167">
        <v>1.8</v>
      </c>
      <c r="H23" s="168">
        <v>0.64</v>
      </c>
      <c r="I23" s="169">
        <v>460</v>
      </c>
      <c r="J23" s="169">
        <v>340</v>
      </c>
      <c r="K23" s="169">
        <v>60</v>
      </c>
      <c r="L23" s="169">
        <v>38</v>
      </c>
      <c r="M23" s="168">
        <v>0.51</v>
      </c>
      <c r="N23" s="170">
        <v>0.034</v>
      </c>
      <c r="O23" s="167">
        <v>1.1</v>
      </c>
      <c r="P23" s="168">
        <v>4.5</v>
      </c>
      <c r="Q23" s="169">
        <v>56</v>
      </c>
      <c r="R23" s="169">
        <v>21</v>
      </c>
      <c r="S23" s="167" t="s">
        <v>50</v>
      </c>
      <c r="T23" s="169">
        <v>240</v>
      </c>
      <c r="U23" s="170" t="s">
        <v>51</v>
      </c>
      <c r="V23" s="168" t="s">
        <v>49</v>
      </c>
      <c r="W23" s="170" t="s">
        <v>52</v>
      </c>
      <c r="X23" s="168" t="s">
        <v>49</v>
      </c>
      <c r="Y23" s="170" t="s">
        <v>49</v>
      </c>
      <c r="Z23" s="168" t="s">
        <v>53</v>
      </c>
      <c r="AA23" s="168" t="s">
        <v>54</v>
      </c>
      <c r="AB23" s="168">
        <v>0.65</v>
      </c>
      <c r="AC23" s="168" t="s">
        <v>49</v>
      </c>
      <c r="AD23" s="170" t="s">
        <v>51</v>
      </c>
      <c r="AE23" s="168" t="s">
        <v>48</v>
      </c>
      <c r="AF23" s="168" t="s">
        <v>49</v>
      </c>
      <c r="AG23" s="167">
        <v>3.9</v>
      </c>
      <c r="AH23" s="170">
        <v>0.029</v>
      </c>
      <c r="AI23" s="168">
        <v>0.33</v>
      </c>
    </row>
    <row r="24" spans="1:35" ht="12.75">
      <c r="A24" s="180"/>
      <c r="B24" s="184" t="s">
        <v>78</v>
      </c>
      <c r="C24" s="182">
        <v>0</v>
      </c>
      <c r="D24" s="167">
        <v>0</v>
      </c>
      <c r="E24" s="167">
        <v>0</v>
      </c>
      <c r="F24" s="168">
        <v>8.05</v>
      </c>
      <c r="G24" s="167">
        <v>1.5</v>
      </c>
      <c r="H24" s="168">
        <v>0.72</v>
      </c>
      <c r="I24" s="169">
        <v>398</v>
      </c>
      <c r="J24" s="169">
        <v>299</v>
      </c>
      <c r="K24" s="169">
        <v>54</v>
      </c>
      <c r="L24" s="169">
        <v>38</v>
      </c>
      <c r="M24" s="168">
        <v>0.45</v>
      </c>
      <c r="N24" s="170">
        <v>0.028</v>
      </c>
      <c r="O24" s="167">
        <v>0.6</v>
      </c>
      <c r="P24" s="168">
        <v>4.5</v>
      </c>
      <c r="Q24" s="169">
        <v>62</v>
      </c>
      <c r="R24" s="169">
        <v>17</v>
      </c>
      <c r="S24" s="167">
        <v>2</v>
      </c>
      <c r="T24" s="169">
        <v>198</v>
      </c>
      <c r="U24" s="170" t="s">
        <v>51</v>
      </c>
      <c r="V24" s="168" t="s">
        <v>49</v>
      </c>
      <c r="W24" s="170" t="s">
        <v>52</v>
      </c>
      <c r="X24" s="168" t="s">
        <v>49</v>
      </c>
      <c r="Y24" s="170" t="s">
        <v>49</v>
      </c>
      <c r="Z24" s="168" t="s">
        <v>53</v>
      </c>
      <c r="AA24" s="168" t="s">
        <v>54</v>
      </c>
      <c r="AB24" s="168">
        <v>1.1</v>
      </c>
      <c r="AC24" s="168" t="s">
        <v>49</v>
      </c>
      <c r="AD24" s="170" t="s">
        <v>51</v>
      </c>
      <c r="AE24" s="168" t="s">
        <v>48</v>
      </c>
      <c r="AF24" s="168" t="s">
        <v>49</v>
      </c>
      <c r="AG24" s="167">
        <v>3.3</v>
      </c>
      <c r="AH24" s="170">
        <v>0.029</v>
      </c>
      <c r="AI24" s="168">
        <v>0.33</v>
      </c>
    </row>
    <row r="25" spans="1:35" ht="12.75">
      <c r="A25" s="177">
        <v>8</v>
      </c>
      <c r="B25" s="185" t="s">
        <v>43</v>
      </c>
      <c r="C25" s="179">
        <f>AVERAGE(C26)</f>
        <v>0</v>
      </c>
      <c r="D25" s="156">
        <f>AVERAGE(D26)</f>
        <v>14</v>
      </c>
      <c r="E25" s="156">
        <f>AVERAGE(E26)</f>
        <v>0.5</v>
      </c>
      <c r="F25" s="157">
        <f aca="true" t="shared" si="7" ref="F25:R25">AVERAGE(F26)</f>
        <v>7.75</v>
      </c>
      <c r="G25" s="156">
        <f t="shared" si="7"/>
        <v>1.5</v>
      </c>
      <c r="H25" s="157">
        <f t="shared" si="7"/>
        <v>0.46</v>
      </c>
      <c r="I25" s="158">
        <f t="shared" si="7"/>
        <v>783</v>
      </c>
      <c r="J25" s="158">
        <f t="shared" si="7"/>
        <v>654</v>
      </c>
      <c r="K25" s="158">
        <f t="shared" si="7"/>
        <v>148</v>
      </c>
      <c r="L25" s="158">
        <f t="shared" si="7"/>
        <v>152</v>
      </c>
      <c r="M25" s="157">
        <f t="shared" si="7"/>
        <v>0.15</v>
      </c>
      <c r="N25" s="159">
        <f t="shared" si="7"/>
        <v>0.024</v>
      </c>
      <c r="O25" s="156">
        <f t="shared" si="7"/>
        <v>1.1</v>
      </c>
      <c r="P25" s="157">
        <f t="shared" si="7"/>
        <v>7.8</v>
      </c>
      <c r="Q25" s="158">
        <f t="shared" si="7"/>
        <v>106</v>
      </c>
      <c r="R25" s="158">
        <f t="shared" si="7"/>
        <v>30</v>
      </c>
      <c r="S25" s="156" t="s">
        <v>50</v>
      </c>
      <c r="T25" s="158">
        <f>AVERAGE(T26)</f>
        <v>258</v>
      </c>
      <c r="U25" s="159" t="s">
        <v>51</v>
      </c>
      <c r="V25" s="157" t="s">
        <v>49</v>
      </c>
      <c r="W25" s="159" t="s">
        <v>52</v>
      </c>
      <c r="X25" s="157" t="s">
        <v>49</v>
      </c>
      <c r="Y25" s="159">
        <f>AVERAGE(Y26)</f>
        <v>0.082</v>
      </c>
      <c r="Z25" s="157" t="s">
        <v>53</v>
      </c>
      <c r="AA25" s="157" t="s">
        <v>54</v>
      </c>
      <c r="AB25" s="157">
        <f>AVERAGE(AB26)</f>
        <v>0.94</v>
      </c>
      <c r="AC25" s="157" t="s">
        <v>49</v>
      </c>
      <c r="AD25" s="159" t="s">
        <v>51</v>
      </c>
      <c r="AE25" s="157">
        <f>AVERAGE(AE26)</f>
        <v>0.71</v>
      </c>
      <c r="AF25" s="157" t="s">
        <v>49</v>
      </c>
      <c r="AG25" s="156">
        <f>AVERAGE(AG26)</f>
        <v>4.2</v>
      </c>
      <c r="AH25" s="159">
        <f>AVERAGE(AH26)</f>
        <v>0.03</v>
      </c>
      <c r="AI25" s="157">
        <f>AVERAGE(AI26)</f>
        <v>0.3</v>
      </c>
    </row>
    <row r="26" spans="1:35" ht="12.75">
      <c r="A26" s="180"/>
      <c r="B26" s="186" t="s">
        <v>80</v>
      </c>
      <c r="C26" s="182">
        <v>0</v>
      </c>
      <c r="D26" s="167">
        <v>14</v>
      </c>
      <c r="E26" s="167">
        <v>0.5</v>
      </c>
      <c r="F26" s="168">
        <v>7.75</v>
      </c>
      <c r="G26" s="167">
        <v>1.5</v>
      </c>
      <c r="H26" s="168">
        <v>0.46</v>
      </c>
      <c r="I26" s="169">
        <v>783</v>
      </c>
      <c r="J26" s="169">
        <v>654</v>
      </c>
      <c r="K26" s="169">
        <v>148</v>
      </c>
      <c r="L26" s="169">
        <v>152</v>
      </c>
      <c r="M26" s="168">
        <v>0.15</v>
      </c>
      <c r="N26" s="170">
        <v>0.024</v>
      </c>
      <c r="O26" s="167">
        <v>1.1</v>
      </c>
      <c r="P26" s="168">
        <v>7.8</v>
      </c>
      <c r="Q26" s="169">
        <v>106</v>
      </c>
      <c r="R26" s="169">
        <v>30</v>
      </c>
      <c r="S26" s="167" t="s">
        <v>50</v>
      </c>
      <c r="T26" s="169">
        <v>258</v>
      </c>
      <c r="U26" s="170" t="s">
        <v>51</v>
      </c>
      <c r="V26" s="168" t="s">
        <v>49</v>
      </c>
      <c r="W26" s="170" t="s">
        <v>52</v>
      </c>
      <c r="X26" s="168" t="s">
        <v>49</v>
      </c>
      <c r="Y26" s="170">
        <v>0.082</v>
      </c>
      <c r="Z26" s="168" t="s">
        <v>53</v>
      </c>
      <c r="AA26" s="168" t="s">
        <v>54</v>
      </c>
      <c r="AB26" s="168">
        <v>0.94</v>
      </c>
      <c r="AC26" s="168" t="s">
        <v>49</v>
      </c>
      <c r="AD26" s="170" t="s">
        <v>51</v>
      </c>
      <c r="AE26" s="168">
        <v>0.71</v>
      </c>
      <c r="AF26" s="168" t="s">
        <v>49</v>
      </c>
      <c r="AG26" s="167">
        <v>4.2</v>
      </c>
      <c r="AH26" s="170">
        <v>0.03</v>
      </c>
      <c r="AI26" s="168">
        <v>0.3</v>
      </c>
    </row>
    <row r="27" spans="1:35" ht="12.75">
      <c r="A27" s="187">
        <v>9</v>
      </c>
      <c r="B27" s="185" t="s">
        <v>44</v>
      </c>
      <c r="C27" s="179">
        <f>AVERAGE(C28,C29,C30)</f>
        <v>0</v>
      </c>
      <c r="D27" s="179">
        <f>AVERAGE(D28,D29,D30)</f>
        <v>10</v>
      </c>
      <c r="E27" s="179">
        <f>AVERAGE(E28,E29,E30)</f>
        <v>0.6</v>
      </c>
      <c r="F27" s="188">
        <f aca="true" t="shared" si="8" ref="F27:T27">AVERAGE(F28,F29,F30)</f>
        <v>7.62</v>
      </c>
      <c r="G27" s="179">
        <f t="shared" si="8"/>
        <v>1.8</v>
      </c>
      <c r="H27" s="188">
        <f t="shared" si="8"/>
        <v>0.3133333333333333</v>
      </c>
      <c r="I27" s="189">
        <f t="shared" si="8"/>
        <v>946.6666666666666</v>
      </c>
      <c r="J27" s="189">
        <f t="shared" si="8"/>
        <v>788.3333333333334</v>
      </c>
      <c r="K27" s="189">
        <f t="shared" si="8"/>
        <v>102.66666666666667</v>
      </c>
      <c r="L27" s="189">
        <f t="shared" si="8"/>
        <v>262.6666666666667</v>
      </c>
      <c r="M27" s="188">
        <f t="shared" si="8"/>
        <v>0.6966666666666667</v>
      </c>
      <c r="N27" s="190">
        <f t="shared" si="8"/>
        <v>0.052333333333333336</v>
      </c>
      <c r="O27" s="179">
        <f t="shared" si="8"/>
        <v>0.9499999999999998</v>
      </c>
      <c r="P27" s="188">
        <f t="shared" si="8"/>
        <v>8.5</v>
      </c>
      <c r="Q27" s="189">
        <f t="shared" si="8"/>
        <v>110</v>
      </c>
      <c r="R27" s="189">
        <f t="shared" si="8"/>
        <v>36.5</v>
      </c>
      <c r="S27" s="156">
        <f t="shared" si="8"/>
        <v>1</v>
      </c>
      <c r="T27" s="189">
        <f t="shared" si="8"/>
        <v>316.6666666666667</v>
      </c>
      <c r="U27" s="159" t="s">
        <v>51</v>
      </c>
      <c r="V27" s="157" t="s">
        <v>49</v>
      </c>
      <c r="W27" s="159" t="s">
        <v>52</v>
      </c>
      <c r="X27" s="157" t="s">
        <v>49</v>
      </c>
      <c r="Y27" s="159">
        <f>AVERAGE(Y28,Y29,Y30)</f>
        <v>0.06566666666666666</v>
      </c>
      <c r="Z27" s="157" t="s">
        <v>53</v>
      </c>
      <c r="AA27" s="157" t="s">
        <v>54</v>
      </c>
      <c r="AB27" s="157">
        <f>AVERAGE(AB28,AB29,AB30)</f>
        <v>1.2666666666666666</v>
      </c>
      <c r="AC27" s="157" t="s">
        <v>49</v>
      </c>
      <c r="AD27" s="159" t="s">
        <v>51</v>
      </c>
      <c r="AE27" s="157">
        <f>AVERAGE(AE28,AE29,AE30)</f>
        <v>0.7066666666666667</v>
      </c>
      <c r="AF27" s="157" t="s">
        <v>49</v>
      </c>
      <c r="AG27" s="156">
        <f>AVERAGE(AG28,AG29,AG30)</f>
        <v>5.2</v>
      </c>
      <c r="AH27" s="159">
        <f>AVERAGE(AH28,AH29,AH30)</f>
        <v>0.046000000000000006</v>
      </c>
      <c r="AI27" s="157">
        <f>AVERAGE(AI28,AI29,AI30)</f>
        <v>0.34</v>
      </c>
    </row>
    <row r="28" spans="1:35" ht="12.75">
      <c r="A28" s="191"/>
      <c r="B28" s="186" t="s">
        <v>81</v>
      </c>
      <c r="C28" s="182">
        <v>0</v>
      </c>
      <c r="D28" s="182">
        <v>9</v>
      </c>
      <c r="E28" s="182">
        <v>0.5</v>
      </c>
      <c r="F28" s="192">
        <v>7.44</v>
      </c>
      <c r="G28" s="182">
        <v>1.8</v>
      </c>
      <c r="H28" s="192">
        <v>0.3</v>
      </c>
      <c r="I28" s="193">
        <v>964</v>
      </c>
      <c r="J28" s="193">
        <v>797</v>
      </c>
      <c r="K28" s="193">
        <v>98</v>
      </c>
      <c r="L28" s="193">
        <v>264</v>
      </c>
      <c r="M28" s="192">
        <v>0.68</v>
      </c>
      <c r="N28" s="194">
        <v>0.05</v>
      </c>
      <c r="O28" s="182">
        <v>0.75</v>
      </c>
      <c r="P28" s="192">
        <v>8.6</v>
      </c>
      <c r="Q28" s="193">
        <v>112</v>
      </c>
      <c r="R28" s="193">
        <v>36.5</v>
      </c>
      <c r="S28" s="167" t="s">
        <v>50</v>
      </c>
      <c r="T28" s="193">
        <v>334</v>
      </c>
      <c r="U28" s="170" t="s">
        <v>51</v>
      </c>
      <c r="V28" s="168" t="s">
        <v>49</v>
      </c>
      <c r="W28" s="170" t="s">
        <v>52</v>
      </c>
      <c r="X28" s="168" t="s">
        <v>49</v>
      </c>
      <c r="Y28" s="170">
        <v>0.065</v>
      </c>
      <c r="Z28" s="168" t="s">
        <v>53</v>
      </c>
      <c r="AA28" s="168" t="s">
        <v>54</v>
      </c>
      <c r="AB28" s="168">
        <v>1.1</v>
      </c>
      <c r="AC28" s="168" t="s">
        <v>49</v>
      </c>
      <c r="AD28" s="170" t="s">
        <v>51</v>
      </c>
      <c r="AE28" s="168">
        <v>0.72</v>
      </c>
      <c r="AF28" s="168" t="s">
        <v>49</v>
      </c>
      <c r="AG28" s="167">
        <v>5.5</v>
      </c>
      <c r="AH28" s="170">
        <v>0.046</v>
      </c>
      <c r="AI28" s="168">
        <v>0.34</v>
      </c>
    </row>
    <row r="29" spans="1:35" ht="12.75">
      <c r="A29" s="191"/>
      <c r="B29" s="186" t="s">
        <v>82</v>
      </c>
      <c r="C29" s="182">
        <v>0</v>
      </c>
      <c r="D29" s="182">
        <v>9</v>
      </c>
      <c r="E29" s="182">
        <v>0.6</v>
      </c>
      <c r="F29" s="192">
        <v>8</v>
      </c>
      <c r="G29" s="182">
        <v>1.8</v>
      </c>
      <c r="H29" s="192">
        <v>0.36</v>
      </c>
      <c r="I29" s="193">
        <v>905</v>
      </c>
      <c r="J29" s="193">
        <v>760</v>
      </c>
      <c r="K29" s="193">
        <v>112</v>
      </c>
      <c r="L29" s="193">
        <v>248</v>
      </c>
      <c r="M29" s="192">
        <v>0.7</v>
      </c>
      <c r="N29" s="194">
        <v>0.045</v>
      </c>
      <c r="O29" s="182">
        <v>0.9</v>
      </c>
      <c r="P29" s="192">
        <v>8.4</v>
      </c>
      <c r="Q29" s="193">
        <v>108</v>
      </c>
      <c r="R29" s="193">
        <v>36.5</v>
      </c>
      <c r="S29" s="167">
        <v>1</v>
      </c>
      <c r="T29" s="193">
        <v>290</v>
      </c>
      <c r="U29" s="170" t="s">
        <v>51</v>
      </c>
      <c r="V29" s="168" t="s">
        <v>49</v>
      </c>
      <c r="W29" s="170" t="s">
        <v>52</v>
      </c>
      <c r="X29" s="168" t="s">
        <v>49</v>
      </c>
      <c r="Y29" s="170">
        <v>0.062</v>
      </c>
      <c r="Z29" s="168" t="s">
        <v>53</v>
      </c>
      <c r="AA29" s="168" t="s">
        <v>54</v>
      </c>
      <c r="AB29" s="168">
        <v>1.2</v>
      </c>
      <c r="AC29" s="168" t="s">
        <v>49</v>
      </c>
      <c r="AD29" s="170" t="s">
        <v>51</v>
      </c>
      <c r="AE29" s="168">
        <v>0.65</v>
      </c>
      <c r="AF29" s="168" t="s">
        <v>49</v>
      </c>
      <c r="AG29" s="167">
        <v>4.8</v>
      </c>
      <c r="AH29" s="170">
        <v>0.046</v>
      </c>
      <c r="AI29" s="168">
        <v>0.34</v>
      </c>
    </row>
    <row r="30" spans="1:35" ht="12.75">
      <c r="A30" s="191"/>
      <c r="B30" s="186" t="s">
        <v>83</v>
      </c>
      <c r="C30" s="182">
        <v>0</v>
      </c>
      <c r="D30" s="182">
        <v>12</v>
      </c>
      <c r="E30" s="182">
        <v>0.7</v>
      </c>
      <c r="F30" s="192">
        <v>7.42</v>
      </c>
      <c r="G30" s="182">
        <v>1.8</v>
      </c>
      <c r="H30" s="192">
        <v>0.28</v>
      </c>
      <c r="I30" s="193">
        <v>971</v>
      </c>
      <c r="J30" s="193">
        <v>808</v>
      </c>
      <c r="K30" s="193">
        <v>98</v>
      </c>
      <c r="L30" s="193">
        <v>276</v>
      </c>
      <c r="M30" s="192">
        <v>0.71</v>
      </c>
      <c r="N30" s="194">
        <v>0.062</v>
      </c>
      <c r="O30" s="182">
        <v>1.2</v>
      </c>
      <c r="P30" s="192">
        <v>8.5</v>
      </c>
      <c r="Q30" s="193">
        <v>110</v>
      </c>
      <c r="R30" s="193">
        <v>36.5</v>
      </c>
      <c r="S30" s="167" t="s">
        <v>50</v>
      </c>
      <c r="T30" s="193">
        <v>326</v>
      </c>
      <c r="U30" s="170" t="s">
        <v>51</v>
      </c>
      <c r="V30" s="168" t="s">
        <v>49</v>
      </c>
      <c r="W30" s="170" t="s">
        <v>52</v>
      </c>
      <c r="X30" s="168" t="s">
        <v>49</v>
      </c>
      <c r="Y30" s="170">
        <v>0.07</v>
      </c>
      <c r="Z30" s="168" t="s">
        <v>53</v>
      </c>
      <c r="AA30" s="168" t="s">
        <v>54</v>
      </c>
      <c r="AB30" s="168">
        <v>1.5</v>
      </c>
      <c r="AC30" s="168" t="s">
        <v>49</v>
      </c>
      <c r="AD30" s="170" t="s">
        <v>51</v>
      </c>
      <c r="AE30" s="168">
        <v>0.75</v>
      </c>
      <c r="AF30" s="168" t="s">
        <v>49</v>
      </c>
      <c r="AG30" s="167">
        <v>5.3</v>
      </c>
      <c r="AH30" s="170">
        <v>0.046</v>
      </c>
      <c r="AI30" s="168">
        <v>0.34</v>
      </c>
    </row>
    <row r="31" spans="1:35" ht="12.75">
      <c r="A31" s="177">
        <v>10</v>
      </c>
      <c r="B31" s="183" t="s">
        <v>45</v>
      </c>
      <c r="C31" s="179">
        <f>AVERAGE(C32,C33)</f>
        <v>0</v>
      </c>
      <c r="D31" s="156">
        <f>AVERAGE(D32,D33)</f>
        <v>15</v>
      </c>
      <c r="E31" s="156">
        <f>AVERAGE(E32,E33)</f>
        <v>0.55</v>
      </c>
      <c r="F31" s="157">
        <f aca="true" t="shared" si="9" ref="F31:R31">AVERAGE(F32,F33)</f>
        <v>7.365</v>
      </c>
      <c r="G31" s="156">
        <f t="shared" si="9"/>
        <v>1.7000000000000002</v>
      </c>
      <c r="H31" s="157">
        <f t="shared" si="9"/>
        <v>0.73</v>
      </c>
      <c r="I31" s="158">
        <f t="shared" si="9"/>
        <v>759.5</v>
      </c>
      <c r="J31" s="158">
        <f t="shared" si="9"/>
        <v>665</v>
      </c>
      <c r="K31" s="158">
        <f t="shared" si="9"/>
        <v>175</v>
      </c>
      <c r="L31" s="158">
        <f t="shared" si="9"/>
        <v>172</v>
      </c>
      <c r="M31" s="157">
        <f t="shared" si="9"/>
        <v>0.06</v>
      </c>
      <c r="N31" s="159">
        <f t="shared" si="9"/>
        <v>0.03</v>
      </c>
      <c r="O31" s="156">
        <f t="shared" si="9"/>
        <v>1.95</v>
      </c>
      <c r="P31" s="157">
        <f t="shared" si="9"/>
        <v>8.05</v>
      </c>
      <c r="Q31" s="158">
        <f t="shared" si="9"/>
        <v>104</v>
      </c>
      <c r="R31" s="158">
        <f t="shared" si="9"/>
        <v>34.5</v>
      </c>
      <c r="S31" s="156" t="s">
        <v>50</v>
      </c>
      <c r="T31" s="158">
        <f>AVERAGE(T32,T33)</f>
        <v>189</v>
      </c>
      <c r="U31" s="159" t="s">
        <v>51</v>
      </c>
      <c r="V31" s="157" t="s">
        <v>49</v>
      </c>
      <c r="W31" s="159" t="s">
        <v>52</v>
      </c>
      <c r="X31" s="157" t="s">
        <v>49</v>
      </c>
      <c r="Y31" s="159" t="s">
        <v>49</v>
      </c>
      <c r="Z31" s="157" t="s">
        <v>53</v>
      </c>
      <c r="AA31" s="157" t="s">
        <v>54</v>
      </c>
      <c r="AB31" s="157">
        <f>AVERAGE(AB32,AB33)</f>
        <v>0.5700000000000001</v>
      </c>
      <c r="AC31" s="157" t="s">
        <v>49</v>
      </c>
      <c r="AD31" s="159" t="s">
        <v>51</v>
      </c>
      <c r="AE31" s="157">
        <f>AVERAGE(AE32,AE33)</f>
        <v>0.5</v>
      </c>
      <c r="AF31" s="157" t="s">
        <v>49</v>
      </c>
      <c r="AG31" s="156">
        <f>AVERAGE(AG32,AG33)</f>
        <v>3.1</v>
      </c>
      <c r="AH31" s="159">
        <f>AVERAGE(AH32,AH33)</f>
        <v>0.04</v>
      </c>
      <c r="AI31" s="157">
        <f>AVERAGE(AI32,AI33)</f>
        <v>0.35</v>
      </c>
    </row>
    <row r="32" spans="1:35" ht="12.75">
      <c r="A32" s="180"/>
      <c r="B32" s="184" t="s">
        <v>84</v>
      </c>
      <c r="C32" s="182">
        <v>0</v>
      </c>
      <c r="D32" s="167">
        <v>15</v>
      </c>
      <c r="E32" s="167">
        <v>0.5</v>
      </c>
      <c r="F32" s="168">
        <v>7.35</v>
      </c>
      <c r="G32" s="167">
        <v>1.8</v>
      </c>
      <c r="H32" s="168">
        <v>0.74</v>
      </c>
      <c r="I32" s="169">
        <v>753</v>
      </c>
      <c r="J32" s="169">
        <v>658</v>
      </c>
      <c r="K32" s="169">
        <v>182</v>
      </c>
      <c r="L32" s="169">
        <v>158</v>
      </c>
      <c r="M32" s="168">
        <v>0.06</v>
      </c>
      <c r="N32" s="170" t="s">
        <v>49</v>
      </c>
      <c r="O32" s="167">
        <v>2.5</v>
      </c>
      <c r="P32" s="168">
        <v>8.1</v>
      </c>
      <c r="Q32" s="169">
        <v>106</v>
      </c>
      <c r="R32" s="169">
        <v>34</v>
      </c>
      <c r="S32" s="167" t="s">
        <v>50</v>
      </c>
      <c r="T32" s="169">
        <v>190</v>
      </c>
      <c r="U32" s="170" t="s">
        <v>51</v>
      </c>
      <c r="V32" s="168" t="s">
        <v>49</v>
      </c>
      <c r="W32" s="170" t="s">
        <v>52</v>
      </c>
      <c r="X32" s="168" t="s">
        <v>49</v>
      </c>
      <c r="Y32" s="170" t="s">
        <v>49</v>
      </c>
      <c r="Z32" s="168" t="s">
        <v>53</v>
      </c>
      <c r="AA32" s="168" t="s">
        <v>54</v>
      </c>
      <c r="AB32" s="168">
        <v>0.54</v>
      </c>
      <c r="AC32" s="168" t="s">
        <v>49</v>
      </c>
      <c r="AD32" s="170" t="s">
        <v>51</v>
      </c>
      <c r="AE32" s="168">
        <v>0.55</v>
      </c>
      <c r="AF32" s="168" t="s">
        <v>49</v>
      </c>
      <c r="AG32" s="167">
        <v>3.1</v>
      </c>
      <c r="AH32" s="170">
        <v>0.04</v>
      </c>
      <c r="AI32" s="168">
        <v>0.35</v>
      </c>
    </row>
    <row r="33" spans="1:35" ht="12.75">
      <c r="A33" s="180"/>
      <c r="B33" s="184" t="s">
        <v>85</v>
      </c>
      <c r="C33" s="182">
        <v>0</v>
      </c>
      <c r="D33" s="167">
        <v>15</v>
      </c>
      <c r="E33" s="167">
        <v>0.6</v>
      </c>
      <c r="F33" s="168">
        <v>7.38</v>
      </c>
      <c r="G33" s="167">
        <v>1.6</v>
      </c>
      <c r="H33" s="168">
        <v>0.72</v>
      </c>
      <c r="I33" s="169">
        <v>766</v>
      </c>
      <c r="J33" s="169">
        <v>672</v>
      </c>
      <c r="K33" s="169">
        <v>168</v>
      </c>
      <c r="L33" s="169">
        <v>186</v>
      </c>
      <c r="M33" s="168">
        <v>0.06</v>
      </c>
      <c r="N33" s="170">
        <v>0.03</v>
      </c>
      <c r="O33" s="167">
        <v>1.4</v>
      </c>
      <c r="P33" s="168">
        <v>8</v>
      </c>
      <c r="Q33" s="169">
        <v>102</v>
      </c>
      <c r="R33" s="169">
        <v>35</v>
      </c>
      <c r="S33" s="167" t="s">
        <v>50</v>
      </c>
      <c r="T33" s="169">
        <v>188</v>
      </c>
      <c r="U33" s="170" t="s">
        <v>51</v>
      </c>
      <c r="V33" s="168" t="s">
        <v>49</v>
      </c>
      <c r="W33" s="170" t="s">
        <v>52</v>
      </c>
      <c r="X33" s="168" t="s">
        <v>49</v>
      </c>
      <c r="Y33" s="170" t="s">
        <v>49</v>
      </c>
      <c r="Z33" s="168" t="s">
        <v>53</v>
      </c>
      <c r="AA33" s="168" t="s">
        <v>54</v>
      </c>
      <c r="AB33" s="168">
        <v>0.6</v>
      </c>
      <c r="AC33" s="168" t="s">
        <v>49</v>
      </c>
      <c r="AD33" s="170" t="s">
        <v>51</v>
      </c>
      <c r="AE33" s="168">
        <v>0.45</v>
      </c>
      <c r="AF33" s="168" t="s">
        <v>49</v>
      </c>
      <c r="AG33" s="167">
        <v>3.1</v>
      </c>
      <c r="AH33" s="170">
        <v>0.04</v>
      </c>
      <c r="AI33" s="168">
        <v>0.35</v>
      </c>
    </row>
    <row r="34" spans="1:35" ht="12.75">
      <c r="A34" s="177">
        <v>11</v>
      </c>
      <c r="B34" s="185" t="s">
        <v>113</v>
      </c>
      <c r="C34" s="179">
        <f>AVERAGE(C35)</f>
        <v>0</v>
      </c>
      <c r="D34" s="156">
        <f>AVERAGE(D35)</f>
        <v>12</v>
      </c>
      <c r="E34" s="156">
        <f>AVERAGE(E35)</f>
        <v>0.7</v>
      </c>
      <c r="F34" s="157">
        <f aca="true" t="shared" si="10" ref="F34:R34">AVERAGE(F35)</f>
        <v>7.95</v>
      </c>
      <c r="G34" s="156">
        <f t="shared" si="10"/>
        <v>1.6</v>
      </c>
      <c r="H34" s="157">
        <f t="shared" si="10"/>
        <v>0.38</v>
      </c>
      <c r="I34" s="158">
        <f t="shared" si="10"/>
        <v>658</v>
      </c>
      <c r="J34" s="158">
        <f t="shared" si="10"/>
        <v>546</v>
      </c>
      <c r="K34" s="158">
        <f t="shared" si="10"/>
        <v>110</v>
      </c>
      <c r="L34" s="158">
        <f t="shared" si="10"/>
        <v>146</v>
      </c>
      <c r="M34" s="157">
        <f t="shared" si="10"/>
        <v>0.35</v>
      </c>
      <c r="N34" s="159">
        <f t="shared" si="10"/>
        <v>0.028</v>
      </c>
      <c r="O34" s="156">
        <f t="shared" si="10"/>
        <v>1.4</v>
      </c>
      <c r="P34" s="157">
        <f t="shared" si="10"/>
        <v>8</v>
      </c>
      <c r="Q34" s="158">
        <f t="shared" si="10"/>
        <v>96</v>
      </c>
      <c r="R34" s="158">
        <f t="shared" si="10"/>
        <v>39</v>
      </c>
      <c r="S34" s="156" t="s">
        <v>50</v>
      </c>
      <c r="T34" s="158">
        <f>AVERAGE(T35)</f>
        <v>224</v>
      </c>
      <c r="U34" s="159">
        <v>0.002</v>
      </c>
      <c r="V34" s="157" t="s">
        <v>49</v>
      </c>
      <c r="W34" s="159" t="s">
        <v>52</v>
      </c>
      <c r="X34" s="157" t="s">
        <v>49</v>
      </c>
      <c r="Y34" s="159">
        <f>AVERAGE(Y35)</f>
        <v>0.075</v>
      </c>
      <c r="Z34" s="157" t="s">
        <v>53</v>
      </c>
      <c r="AA34" s="157" t="s">
        <v>54</v>
      </c>
      <c r="AB34" s="157">
        <f>AVERAGE(AB35)</f>
        <v>0.68</v>
      </c>
      <c r="AC34" s="157" t="s">
        <v>49</v>
      </c>
      <c r="AD34" s="159" t="s">
        <v>51</v>
      </c>
      <c r="AE34" s="157">
        <f>AVERAGE(AE35)</f>
        <v>0.6</v>
      </c>
      <c r="AF34" s="157" t="s">
        <v>49</v>
      </c>
      <c r="AG34" s="156">
        <f>AVERAGE(AG35)</f>
        <v>3.7</v>
      </c>
      <c r="AH34" s="159">
        <f>AVERAGE(AH35)</f>
        <v>0.044</v>
      </c>
      <c r="AI34" s="157">
        <f>AVERAGE(AI35)</f>
        <v>0.3</v>
      </c>
    </row>
    <row r="35" spans="1:35" ht="12.75">
      <c r="A35" s="171"/>
      <c r="B35" s="195" t="s">
        <v>86</v>
      </c>
      <c r="C35" s="173">
        <v>0</v>
      </c>
      <c r="D35" s="161">
        <v>12</v>
      </c>
      <c r="E35" s="161">
        <v>0.7</v>
      </c>
      <c r="F35" s="162">
        <v>7.95</v>
      </c>
      <c r="G35" s="161">
        <v>1.6</v>
      </c>
      <c r="H35" s="162">
        <v>0.38</v>
      </c>
      <c r="I35" s="163">
        <v>658</v>
      </c>
      <c r="J35" s="163">
        <v>546</v>
      </c>
      <c r="K35" s="163">
        <v>110</v>
      </c>
      <c r="L35" s="163">
        <v>146</v>
      </c>
      <c r="M35" s="162">
        <v>0.35</v>
      </c>
      <c r="N35" s="164">
        <v>0.028</v>
      </c>
      <c r="O35" s="161">
        <v>1.4</v>
      </c>
      <c r="P35" s="162">
        <v>8</v>
      </c>
      <c r="Q35" s="163">
        <v>96</v>
      </c>
      <c r="R35" s="163">
        <v>39</v>
      </c>
      <c r="S35" s="167" t="s">
        <v>50</v>
      </c>
      <c r="T35" s="163">
        <v>224</v>
      </c>
      <c r="U35" s="164" t="s">
        <v>51</v>
      </c>
      <c r="V35" s="162" t="s">
        <v>49</v>
      </c>
      <c r="W35" s="164" t="s">
        <v>52</v>
      </c>
      <c r="X35" s="162" t="s">
        <v>49</v>
      </c>
      <c r="Y35" s="164">
        <v>0.075</v>
      </c>
      <c r="Z35" s="162" t="s">
        <v>53</v>
      </c>
      <c r="AA35" s="162" t="s">
        <v>54</v>
      </c>
      <c r="AB35" s="162">
        <v>0.68</v>
      </c>
      <c r="AC35" s="162" t="s">
        <v>49</v>
      </c>
      <c r="AD35" s="164" t="s">
        <v>51</v>
      </c>
      <c r="AE35" s="162">
        <v>0.6</v>
      </c>
      <c r="AF35" s="162" t="s">
        <v>49</v>
      </c>
      <c r="AG35" s="161">
        <v>3.7</v>
      </c>
      <c r="AH35" s="164">
        <v>0.044</v>
      </c>
      <c r="AI35" s="162">
        <v>0.3</v>
      </c>
    </row>
    <row r="36" spans="1:35" ht="12.75">
      <c r="A36" s="177">
        <v>12</v>
      </c>
      <c r="B36" s="185" t="s">
        <v>115</v>
      </c>
      <c r="C36" s="179">
        <f>AVERAGE(C37,C38,C39,C40,C41)</f>
        <v>0</v>
      </c>
      <c r="D36" s="156">
        <f>AVERAGE(D37,D38,D39,D40,D41)</f>
        <v>5.8</v>
      </c>
      <c r="E36" s="156">
        <f>AVERAGE(E37,E38,E39,E40,E41)</f>
        <v>0.32</v>
      </c>
      <c r="F36" s="157">
        <f aca="true" t="shared" si="11" ref="F36:M36">AVERAGE(F37,F38,F39,F40,F41)</f>
        <v>7.6240000000000006</v>
      </c>
      <c r="G36" s="156">
        <f t="shared" si="11"/>
        <v>1.4</v>
      </c>
      <c r="H36" s="157">
        <f t="shared" si="11"/>
        <v>0.392</v>
      </c>
      <c r="I36" s="158">
        <f t="shared" si="11"/>
        <v>707</v>
      </c>
      <c r="J36" s="158">
        <f t="shared" si="11"/>
        <v>588</v>
      </c>
      <c r="K36" s="158">
        <f t="shared" si="11"/>
        <v>91.6</v>
      </c>
      <c r="L36" s="158">
        <f t="shared" si="11"/>
        <v>185.2</v>
      </c>
      <c r="M36" s="157">
        <f t="shared" si="11"/>
        <v>0.355</v>
      </c>
      <c r="N36" s="159" t="s">
        <v>49</v>
      </c>
      <c r="O36" s="156">
        <f>AVERAGE(O37,O38,O39,O40,O41)</f>
        <v>1.52</v>
      </c>
      <c r="P36" s="157">
        <f>AVERAGE(P37,P38,P39,P40,P41)</f>
        <v>8.14</v>
      </c>
      <c r="Q36" s="158">
        <f>AVERAGE(Q37,Q38,Q39,Q40,Q41)</f>
        <v>103.2</v>
      </c>
      <c r="R36" s="158">
        <f>AVERAGE(R37,R38,R39,R40,R41)</f>
        <v>36.2</v>
      </c>
      <c r="S36" s="156" t="s">
        <v>50</v>
      </c>
      <c r="T36" s="158">
        <f>AVERAGE(T37,T38,T39,T40,T41)</f>
        <v>238</v>
      </c>
      <c r="U36" s="159" t="s">
        <v>51</v>
      </c>
      <c r="V36" s="157" t="s">
        <v>49</v>
      </c>
      <c r="W36" s="159" t="s">
        <v>52</v>
      </c>
      <c r="X36" s="157" t="s">
        <v>49</v>
      </c>
      <c r="Y36" s="159">
        <f>AVERAGE(Y37,Y38,Y39,Y40,Y41)</f>
        <v>0.07100000000000001</v>
      </c>
      <c r="Z36" s="157" t="s">
        <v>53</v>
      </c>
      <c r="AA36" s="157" t="s">
        <v>54</v>
      </c>
      <c r="AB36" s="157">
        <f>AVERAGE(AB37,AB38,AB39,AB40,AB41)</f>
        <v>0.72</v>
      </c>
      <c r="AC36" s="157" t="s">
        <v>49</v>
      </c>
      <c r="AD36" s="159" t="s">
        <v>51</v>
      </c>
      <c r="AE36" s="157">
        <f>AVERAGE(AE37,AE38,AE39,AE40,AE41)</f>
        <v>0.556</v>
      </c>
      <c r="AF36" s="157" t="s">
        <v>49</v>
      </c>
      <c r="AG36" s="156">
        <f>AVERAGE(AG38,AG38,AG39,AG40,AG41)</f>
        <v>3.88</v>
      </c>
      <c r="AH36" s="159">
        <f>AVERAGE(AH37,AH38,AH39,AH40,AH41)</f>
        <v>0.035</v>
      </c>
      <c r="AI36" s="157">
        <f>AVERAGE(AI37,AI38,AI39,AI40,AI41)</f>
        <v>0.29</v>
      </c>
    </row>
    <row r="37" spans="1:35" ht="12.75">
      <c r="A37" s="171"/>
      <c r="B37" s="195" t="s">
        <v>87</v>
      </c>
      <c r="C37" s="173">
        <v>0</v>
      </c>
      <c r="D37" s="161">
        <v>8</v>
      </c>
      <c r="E37" s="161">
        <v>0.5</v>
      </c>
      <c r="F37" s="162">
        <v>7.64</v>
      </c>
      <c r="G37" s="161">
        <v>1.2</v>
      </c>
      <c r="H37" s="162">
        <v>0.31</v>
      </c>
      <c r="I37" s="163">
        <v>713</v>
      </c>
      <c r="J37" s="163">
        <v>592</v>
      </c>
      <c r="K37" s="163">
        <v>90</v>
      </c>
      <c r="L37" s="163">
        <v>186</v>
      </c>
      <c r="M37" s="162">
        <v>0.31</v>
      </c>
      <c r="N37" s="164" t="s">
        <v>49</v>
      </c>
      <c r="O37" s="161">
        <v>2</v>
      </c>
      <c r="P37" s="162">
        <v>8.1</v>
      </c>
      <c r="Q37" s="163">
        <v>106</v>
      </c>
      <c r="R37" s="163">
        <v>34</v>
      </c>
      <c r="S37" s="161" t="s">
        <v>50</v>
      </c>
      <c r="T37" s="163">
        <v>242</v>
      </c>
      <c r="U37" s="164" t="s">
        <v>51</v>
      </c>
      <c r="V37" s="162" t="s">
        <v>49</v>
      </c>
      <c r="W37" s="164" t="s">
        <v>52</v>
      </c>
      <c r="X37" s="162" t="s">
        <v>49</v>
      </c>
      <c r="Y37" s="164">
        <v>0.072</v>
      </c>
      <c r="Z37" s="162" t="s">
        <v>53</v>
      </c>
      <c r="AA37" s="162" t="s">
        <v>54</v>
      </c>
      <c r="AB37" s="162">
        <v>0.75</v>
      </c>
      <c r="AC37" s="162" t="s">
        <v>49</v>
      </c>
      <c r="AD37" s="164" t="s">
        <v>51</v>
      </c>
      <c r="AE37" s="162">
        <v>0.58</v>
      </c>
      <c r="AF37" s="162" t="s">
        <v>49</v>
      </c>
      <c r="AG37" s="161">
        <v>0.58</v>
      </c>
      <c r="AH37" s="164">
        <v>0.035</v>
      </c>
      <c r="AI37" s="162">
        <v>0.29</v>
      </c>
    </row>
    <row r="38" spans="1:35" ht="12.75">
      <c r="A38" s="171"/>
      <c r="B38" s="195" t="s">
        <v>88</v>
      </c>
      <c r="C38" s="173">
        <v>0</v>
      </c>
      <c r="D38" s="161">
        <v>0</v>
      </c>
      <c r="E38" s="161">
        <v>0.2</v>
      </c>
      <c r="F38" s="162">
        <v>7.95</v>
      </c>
      <c r="G38" s="161">
        <v>1.6</v>
      </c>
      <c r="H38" s="162">
        <v>0.38</v>
      </c>
      <c r="I38" s="163">
        <v>710</v>
      </c>
      <c r="J38" s="163">
        <v>591</v>
      </c>
      <c r="K38" s="163">
        <v>90</v>
      </c>
      <c r="L38" s="163">
        <v>188</v>
      </c>
      <c r="M38" s="162">
        <v>0.4</v>
      </c>
      <c r="N38" s="164" t="s">
        <v>49</v>
      </c>
      <c r="O38" s="161">
        <v>1.5</v>
      </c>
      <c r="P38" s="162">
        <v>8</v>
      </c>
      <c r="Q38" s="163">
        <v>102</v>
      </c>
      <c r="R38" s="163">
        <v>35</v>
      </c>
      <c r="S38" s="161" t="s">
        <v>50</v>
      </c>
      <c r="T38" s="163">
        <v>238</v>
      </c>
      <c r="U38" s="164" t="s">
        <v>51</v>
      </c>
      <c r="V38" s="162" t="s">
        <v>49</v>
      </c>
      <c r="W38" s="164" t="s">
        <v>52</v>
      </c>
      <c r="X38" s="162" t="s">
        <v>49</v>
      </c>
      <c r="Y38" s="164">
        <v>0.064</v>
      </c>
      <c r="Z38" s="162" t="s">
        <v>53</v>
      </c>
      <c r="AA38" s="162" t="s">
        <v>54</v>
      </c>
      <c r="AB38" s="162">
        <v>0.65</v>
      </c>
      <c r="AC38" s="162" t="s">
        <v>49</v>
      </c>
      <c r="AD38" s="164" t="s">
        <v>51</v>
      </c>
      <c r="AE38" s="162">
        <v>0.48</v>
      </c>
      <c r="AF38" s="162" t="s">
        <v>49</v>
      </c>
      <c r="AG38" s="161">
        <v>3.9</v>
      </c>
      <c r="AH38" s="164">
        <v>0.035</v>
      </c>
      <c r="AI38" s="162">
        <v>0.29</v>
      </c>
    </row>
    <row r="39" spans="1:35" ht="12.75">
      <c r="A39" s="171"/>
      <c r="B39" s="195" t="s">
        <v>89</v>
      </c>
      <c r="C39" s="173">
        <v>0</v>
      </c>
      <c r="D39" s="161">
        <v>2</v>
      </c>
      <c r="E39" s="161">
        <v>0.1</v>
      </c>
      <c r="F39" s="162">
        <v>7.9</v>
      </c>
      <c r="G39" s="161">
        <v>1.4</v>
      </c>
      <c r="H39" s="162">
        <v>0.51</v>
      </c>
      <c r="I39" s="163">
        <v>702</v>
      </c>
      <c r="J39" s="163">
        <v>585</v>
      </c>
      <c r="K39" s="163">
        <v>92</v>
      </c>
      <c r="L39" s="163">
        <v>186</v>
      </c>
      <c r="M39" s="162" t="s">
        <v>48</v>
      </c>
      <c r="N39" s="164" t="s">
        <v>49</v>
      </c>
      <c r="O39" s="161">
        <v>2.1</v>
      </c>
      <c r="P39" s="162">
        <v>8.4</v>
      </c>
      <c r="Q39" s="163">
        <v>106</v>
      </c>
      <c r="R39" s="163">
        <v>38</v>
      </c>
      <c r="S39" s="161" t="s">
        <v>50</v>
      </c>
      <c r="T39" s="163">
        <v>234</v>
      </c>
      <c r="U39" s="164" t="s">
        <v>51</v>
      </c>
      <c r="V39" s="162" t="s">
        <v>49</v>
      </c>
      <c r="W39" s="164" t="s">
        <v>52</v>
      </c>
      <c r="X39" s="162" t="s">
        <v>49</v>
      </c>
      <c r="Y39" s="164" t="s">
        <v>49</v>
      </c>
      <c r="Z39" s="162" t="s">
        <v>53</v>
      </c>
      <c r="AA39" s="162" t="s">
        <v>54</v>
      </c>
      <c r="AB39" s="162">
        <v>0.64</v>
      </c>
      <c r="AC39" s="162" t="s">
        <v>49</v>
      </c>
      <c r="AD39" s="164" t="s">
        <v>51</v>
      </c>
      <c r="AE39" s="162">
        <v>0.26</v>
      </c>
      <c r="AF39" s="162" t="s">
        <v>49</v>
      </c>
      <c r="AG39" s="161">
        <v>3.8</v>
      </c>
      <c r="AH39" s="164">
        <v>0.035</v>
      </c>
      <c r="AI39" s="162">
        <v>0.29</v>
      </c>
    </row>
    <row r="40" spans="1:35" ht="12.75">
      <c r="A40" s="171"/>
      <c r="B40" s="195" t="s">
        <v>91</v>
      </c>
      <c r="C40" s="173">
        <v>0</v>
      </c>
      <c r="D40" s="161">
        <v>10</v>
      </c>
      <c r="E40" s="161">
        <v>0.4</v>
      </c>
      <c r="F40" s="162">
        <v>7.41</v>
      </c>
      <c r="G40" s="161">
        <v>1.4</v>
      </c>
      <c r="H40" s="162">
        <v>0.31</v>
      </c>
      <c r="I40" s="163">
        <v>692</v>
      </c>
      <c r="J40" s="163">
        <v>575</v>
      </c>
      <c r="K40" s="163">
        <v>92</v>
      </c>
      <c r="L40" s="163">
        <v>180</v>
      </c>
      <c r="M40" s="162" t="s">
        <v>48</v>
      </c>
      <c r="N40" s="164" t="s">
        <v>49</v>
      </c>
      <c r="O40" s="161">
        <v>1</v>
      </c>
      <c r="P40" s="162">
        <v>8.1</v>
      </c>
      <c r="Q40" s="163">
        <v>98</v>
      </c>
      <c r="R40" s="163">
        <v>39</v>
      </c>
      <c r="S40" s="161" t="s">
        <v>50</v>
      </c>
      <c r="T40" s="163">
        <v>234</v>
      </c>
      <c r="U40" s="164" t="s">
        <v>51</v>
      </c>
      <c r="V40" s="162" t="s">
        <v>49</v>
      </c>
      <c r="W40" s="164" t="s">
        <v>52</v>
      </c>
      <c r="X40" s="162" t="s">
        <v>49</v>
      </c>
      <c r="Y40" s="164">
        <v>0.086</v>
      </c>
      <c r="Z40" s="162" t="s">
        <v>53</v>
      </c>
      <c r="AA40" s="162" t="s">
        <v>54</v>
      </c>
      <c r="AB40" s="162">
        <v>0.72</v>
      </c>
      <c r="AC40" s="162" t="s">
        <v>49</v>
      </c>
      <c r="AD40" s="164" t="s">
        <v>51</v>
      </c>
      <c r="AE40" s="162">
        <v>0.75</v>
      </c>
      <c r="AF40" s="162" t="s">
        <v>49</v>
      </c>
      <c r="AG40" s="161">
        <v>3.8</v>
      </c>
      <c r="AH40" s="164">
        <v>0.035</v>
      </c>
      <c r="AI40" s="162">
        <v>0.29</v>
      </c>
    </row>
    <row r="41" spans="1:35" ht="12.75">
      <c r="A41" s="171"/>
      <c r="B41" s="195" t="s">
        <v>90</v>
      </c>
      <c r="C41" s="173">
        <v>0</v>
      </c>
      <c r="D41" s="161">
        <v>9</v>
      </c>
      <c r="E41" s="161">
        <v>0.4</v>
      </c>
      <c r="F41" s="162">
        <v>7.22</v>
      </c>
      <c r="G41" s="161">
        <v>1.4</v>
      </c>
      <c r="H41" s="162">
        <v>0.45</v>
      </c>
      <c r="I41" s="163">
        <v>718</v>
      </c>
      <c r="J41" s="163">
        <v>597</v>
      </c>
      <c r="K41" s="163">
        <v>94</v>
      </c>
      <c r="L41" s="163">
        <v>186</v>
      </c>
      <c r="M41" s="162" t="s">
        <v>48</v>
      </c>
      <c r="N41" s="164" t="s">
        <v>49</v>
      </c>
      <c r="O41" s="161">
        <v>1</v>
      </c>
      <c r="P41" s="162">
        <v>8.1</v>
      </c>
      <c r="Q41" s="163">
        <v>104</v>
      </c>
      <c r="R41" s="163">
        <v>35</v>
      </c>
      <c r="S41" s="161" t="s">
        <v>50</v>
      </c>
      <c r="T41" s="163">
        <v>242</v>
      </c>
      <c r="U41" s="164" t="s">
        <v>51</v>
      </c>
      <c r="V41" s="162" t="s">
        <v>49</v>
      </c>
      <c r="W41" s="164" t="s">
        <v>52</v>
      </c>
      <c r="X41" s="162" t="s">
        <v>49</v>
      </c>
      <c r="Y41" s="164">
        <v>0.062</v>
      </c>
      <c r="Z41" s="162" t="s">
        <v>53</v>
      </c>
      <c r="AA41" s="162" t="s">
        <v>54</v>
      </c>
      <c r="AB41" s="162">
        <v>0.84</v>
      </c>
      <c r="AC41" s="162" t="s">
        <v>49</v>
      </c>
      <c r="AD41" s="164" t="s">
        <v>51</v>
      </c>
      <c r="AE41" s="162">
        <v>0.71</v>
      </c>
      <c r="AF41" s="162" t="s">
        <v>49</v>
      </c>
      <c r="AG41" s="161">
        <v>4</v>
      </c>
      <c r="AH41" s="164">
        <v>0.035</v>
      </c>
      <c r="AI41" s="162">
        <v>0.29</v>
      </c>
    </row>
    <row r="42" spans="1:35" ht="12.75">
      <c r="A42" s="177">
        <v>13</v>
      </c>
      <c r="B42" s="185" t="s">
        <v>46</v>
      </c>
      <c r="C42" s="179">
        <f>AVERAGE(C43,C44)</f>
        <v>0</v>
      </c>
      <c r="D42" s="156">
        <f>AVERAGE(D43,D44)</f>
        <v>13.5</v>
      </c>
      <c r="E42" s="156">
        <f>AVERAGE(E43,E44)</f>
        <v>0.55</v>
      </c>
      <c r="F42" s="157">
        <f aca="true" t="shared" si="12" ref="F42:R42">AVERAGE(F43,F44)</f>
        <v>7.545</v>
      </c>
      <c r="G42" s="156">
        <f t="shared" si="12"/>
        <v>1.45</v>
      </c>
      <c r="H42" s="157">
        <f t="shared" si="12"/>
        <v>0.645</v>
      </c>
      <c r="I42" s="158">
        <f t="shared" si="12"/>
        <v>749.5</v>
      </c>
      <c r="J42" s="158">
        <f t="shared" si="12"/>
        <v>638.5</v>
      </c>
      <c r="K42" s="158">
        <f t="shared" si="12"/>
        <v>67.5</v>
      </c>
      <c r="L42" s="158">
        <f t="shared" si="12"/>
        <v>255</v>
      </c>
      <c r="M42" s="157">
        <f t="shared" si="12"/>
        <v>0.32999999999999996</v>
      </c>
      <c r="N42" s="159">
        <f t="shared" si="12"/>
        <v>0.024</v>
      </c>
      <c r="O42" s="156">
        <f t="shared" si="12"/>
        <v>0.85</v>
      </c>
      <c r="P42" s="157">
        <f t="shared" si="12"/>
        <v>8.350000000000001</v>
      </c>
      <c r="Q42" s="158">
        <f t="shared" si="12"/>
        <v>113</v>
      </c>
      <c r="R42" s="158">
        <f t="shared" si="12"/>
        <v>32.5</v>
      </c>
      <c r="S42" s="156" t="s">
        <v>50</v>
      </c>
      <c r="T42" s="158">
        <f>AVERAGE(T43,T44)</f>
        <v>222</v>
      </c>
      <c r="U42" s="159" t="s">
        <v>51</v>
      </c>
      <c r="V42" s="157" t="s">
        <v>49</v>
      </c>
      <c r="W42" s="159" t="s">
        <v>52</v>
      </c>
      <c r="X42" s="157" t="s">
        <v>49</v>
      </c>
      <c r="Y42" s="159">
        <f>AVERAGE(Y43,Y44)</f>
        <v>0.087</v>
      </c>
      <c r="Z42" s="157" t="s">
        <v>53</v>
      </c>
      <c r="AA42" s="157" t="s">
        <v>54</v>
      </c>
      <c r="AB42" s="157">
        <f>AVERAGE(AB43,AB44)</f>
        <v>1.35</v>
      </c>
      <c r="AC42" s="157" t="s">
        <v>49</v>
      </c>
      <c r="AD42" s="159" t="s">
        <v>51</v>
      </c>
      <c r="AE42" s="157">
        <f>AVERAGE(AE43,AE44)</f>
        <v>0.6799999999999999</v>
      </c>
      <c r="AF42" s="157" t="s">
        <v>49</v>
      </c>
      <c r="AG42" s="156">
        <f>AVERAGE(AG43,AG44)</f>
        <v>3.6500000000000004</v>
      </c>
      <c r="AH42" s="159">
        <f>AVERAGE(AH43,AH44)</f>
        <v>0.035</v>
      </c>
      <c r="AI42" s="157">
        <f>AVERAGE(AI43,AI44)</f>
        <v>0.37</v>
      </c>
    </row>
    <row r="43" spans="1:35" ht="12.75">
      <c r="A43" s="171"/>
      <c r="B43" s="195" t="s">
        <v>92</v>
      </c>
      <c r="C43" s="173">
        <v>0</v>
      </c>
      <c r="D43" s="161">
        <v>12</v>
      </c>
      <c r="E43" s="161">
        <v>0.5</v>
      </c>
      <c r="F43" s="162">
        <v>7.58</v>
      </c>
      <c r="G43" s="161">
        <v>1.5</v>
      </c>
      <c r="H43" s="162">
        <v>0.64</v>
      </c>
      <c r="I43" s="163">
        <v>750</v>
      </c>
      <c r="J43" s="163">
        <v>640</v>
      </c>
      <c r="K43" s="163">
        <v>71</v>
      </c>
      <c r="L43" s="163">
        <v>252</v>
      </c>
      <c r="M43" s="162">
        <v>0.31</v>
      </c>
      <c r="N43" s="164" t="s">
        <v>49</v>
      </c>
      <c r="O43" s="161">
        <v>1</v>
      </c>
      <c r="P43" s="162">
        <v>8.4</v>
      </c>
      <c r="Q43" s="163">
        <v>118</v>
      </c>
      <c r="R43" s="163">
        <v>30</v>
      </c>
      <c r="S43" s="161" t="s">
        <v>50</v>
      </c>
      <c r="T43" s="163">
        <v>220</v>
      </c>
      <c r="U43" s="164" t="s">
        <v>51</v>
      </c>
      <c r="V43" s="162" t="s">
        <v>49</v>
      </c>
      <c r="W43" s="164" t="s">
        <v>52</v>
      </c>
      <c r="X43" s="162" t="s">
        <v>49</v>
      </c>
      <c r="Y43" s="164">
        <v>0.09</v>
      </c>
      <c r="Z43" s="162" t="s">
        <v>53</v>
      </c>
      <c r="AA43" s="162" t="s">
        <v>54</v>
      </c>
      <c r="AB43" s="162">
        <v>1.2</v>
      </c>
      <c r="AC43" s="162" t="s">
        <v>49</v>
      </c>
      <c r="AD43" s="164" t="s">
        <v>51</v>
      </c>
      <c r="AE43" s="162">
        <v>0.78</v>
      </c>
      <c r="AF43" s="162" t="s">
        <v>49</v>
      </c>
      <c r="AG43" s="161">
        <v>3.6</v>
      </c>
      <c r="AH43" s="164">
        <v>0.035</v>
      </c>
      <c r="AI43" s="162">
        <v>0.37</v>
      </c>
    </row>
    <row r="44" spans="1:35" ht="12.75">
      <c r="A44" s="171"/>
      <c r="B44" s="195" t="s">
        <v>93</v>
      </c>
      <c r="C44" s="173">
        <v>0</v>
      </c>
      <c r="D44" s="161">
        <v>15</v>
      </c>
      <c r="E44" s="161">
        <v>0.6</v>
      </c>
      <c r="F44" s="162">
        <v>7.51</v>
      </c>
      <c r="G44" s="161">
        <v>1.4</v>
      </c>
      <c r="H44" s="162">
        <v>0.65</v>
      </c>
      <c r="I44" s="163">
        <v>749</v>
      </c>
      <c r="J44" s="163">
        <v>637</v>
      </c>
      <c r="K44" s="163">
        <v>64</v>
      </c>
      <c r="L44" s="163">
        <v>258</v>
      </c>
      <c r="M44" s="162">
        <v>0.35</v>
      </c>
      <c r="N44" s="164">
        <v>0.024</v>
      </c>
      <c r="O44" s="161">
        <v>0.7</v>
      </c>
      <c r="P44" s="162">
        <v>8.3</v>
      </c>
      <c r="Q44" s="163">
        <v>108</v>
      </c>
      <c r="R44" s="163">
        <v>35</v>
      </c>
      <c r="S44" s="161" t="s">
        <v>50</v>
      </c>
      <c r="T44" s="163">
        <v>224</v>
      </c>
      <c r="U44" s="164" t="s">
        <v>51</v>
      </c>
      <c r="V44" s="162" t="s">
        <v>49</v>
      </c>
      <c r="W44" s="164" t="s">
        <v>52</v>
      </c>
      <c r="X44" s="162" t="s">
        <v>49</v>
      </c>
      <c r="Y44" s="164">
        <v>0.084</v>
      </c>
      <c r="Z44" s="162" t="s">
        <v>53</v>
      </c>
      <c r="AA44" s="162" t="s">
        <v>54</v>
      </c>
      <c r="AB44" s="162">
        <v>1.5</v>
      </c>
      <c r="AC44" s="162" t="s">
        <v>49</v>
      </c>
      <c r="AD44" s="164" t="s">
        <v>51</v>
      </c>
      <c r="AE44" s="162">
        <v>0.58</v>
      </c>
      <c r="AF44" s="162" t="s">
        <v>49</v>
      </c>
      <c r="AG44" s="161">
        <v>3.7</v>
      </c>
      <c r="AH44" s="164">
        <v>0.035</v>
      </c>
      <c r="AI44" s="162">
        <v>0.37</v>
      </c>
    </row>
    <row r="45" spans="1:35" ht="12.75">
      <c r="A45" s="177" t="s">
        <v>35</v>
      </c>
      <c r="B45" s="196" t="s">
        <v>47</v>
      </c>
      <c r="C45" s="188">
        <f>AVERAGE(C6,C10,C14,C16,C18,C20,C22,C25,C27,C31,C34,C36,C42)</f>
        <v>0</v>
      </c>
      <c r="D45" s="197">
        <f>AVERAGE(D6,D10,D14,D16,D18,D20,D22,D25,D27,D31,D34,D36,D42)</f>
        <v>5.510256410256409</v>
      </c>
      <c r="E45" s="179">
        <f>AVERAGE(F6,E10,E14,E16,E18,E20,E22,E25,E27,E31,E34,E36,E42)</f>
        <v>0.8300000000000001</v>
      </c>
      <c r="F45" s="188">
        <f aca="true" t="shared" si="13" ref="F45:L45">AVERAGE(F6,F10,F14,F16,F18,F20,F22,F25,F27,F31,F34,F36,F42)</f>
        <v>7.686076923076923</v>
      </c>
      <c r="G45" s="179">
        <f t="shared" si="13"/>
        <v>1.512820512820513</v>
      </c>
      <c r="H45" s="188">
        <f t="shared" si="13"/>
        <v>0.5154102564102564</v>
      </c>
      <c r="I45" s="189">
        <f t="shared" si="13"/>
        <v>733.5128205128206</v>
      </c>
      <c r="J45" s="189">
        <f t="shared" si="13"/>
        <v>619.6410256410256</v>
      </c>
      <c r="K45" s="189">
        <f t="shared" si="13"/>
        <v>128.08461538461538</v>
      </c>
      <c r="L45" s="189">
        <f t="shared" si="13"/>
        <v>169.6051282051282</v>
      </c>
      <c r="M45" s="198">
        <f aca="true" t="shared" si="14" ref="M45:T45">AVERAGE(M6,M10,M14,M16,M18,M20,M22,M25,M27,M31,M34,M36,M42)</f>
        <v>0.26383333333333336</v>
      </c>
      <c r="N45" s="199">
        <f t="shared" si="14"/>
        <v>0.030500000000000006</v>
      </c>
      <c r="O45" s="179">
        <f t="shared" si="14"/>
        <v>2.9528205128205136</v>
      </c>
      <c r="P45" s="188">
        <f t="shared" si="14"/>
        <v>7.833846153846154</v>
      </c>
      <c r="Q45" s="189">
        <f t="shared" si="14"/>
        <v>98.19487179487182</v>
      </c>
      <c r="R45" s="189">
        <f t="shared" si="14"/>
        <v>35.5025641025641</v>
      </c>
      <c r="S45" s="200">
        <f t="shared" si="14"/>
        <v>1.5</v>
      </c>
      <c r="T45" s="189">
        <f t="shared" si="14"/>
        <v>227.74358974358972</v>
      </c>
      <c r="U45" s="201" t="s">
        <v>51</v>
      </c>
      <c r="V45" s="202" t="s">
        <v>49</v>
      </c>
      <c r="W45" s="201" t="s">
        <v>52</v>
      </c>
      <c r="X45" s="202" t="s">
        <v>49</v>
      </c>
      <c r="Y45" s="201">
        <f>AVERAGE(Y6,Y10,Y14,Y16,Y18,Y20,Y22,Y25,Y27,Y31,Y34,Y36,Y42)</f>
        <v>0.07261111111111111</v>
      </c>
      <c r="Z45" s="202" t="s">
        <v>53</v>
      </c>
      <c r="AA45" s="202" t="s">
        <v>54</v>
      </c>
      <c r="AB45" s="157">
        <f>AVERAGE(AB6,AB10,AB14,AB16,AB18,AB20,AB22,AB25,AB27,AB31,AB34,AB36,AB42)</f>
        <v>0.7878205128205129</v>
      </c>
      <c r="AC45" s="202" t="s">
        <v>49</v>
      </c>
      <c r="AD45" s="201" t="s">
        <v>51</v>
      </c>
      <c r="AE45" s="202">
        <f>AVERAGE(AE6,AE10,AE14,AE16,AE18,AE20,AE22,AE25,AE27,AE31,AE34,AE36,AE42)</f>
        <v>0.42569696969696963</v>
      </c>
      <c r="AF45" s="202" t="s">
        <v>49</v>
      </c>
      <c r="AG45" s="156">
        <f>AVERAGE(AG6,AG10,AG14,AG16,AG18,AG20,AG22,AG25,AG27,AG31,AG34,AG36,AG42)</f>
        <v>3.7382051282051285</v>
      </c>
      <c r="AH45" s="159">
        <f>AVERAGE(AH6,AH10,AH14,AH16,AH18,AH20,AH22,AH25,AH27,AH31,AH34,AH36,AH42)</f>
        <v>0.035153846153846154</v>
      </c>
      <c r="AI45" s="157">
        <f>AVERAGE(AI6,AI10,AI14,AI16,AI18,AI20,AI22,AI25,AI27,AI31,AI34,AI36,AI42)</f>
        <v>0.2938461538461538</v>
      </c>
    </row>
    <row r="46" spans="1:35" ht="15" customHeight="1">
      <c r="A46" s="80"/>
      <c r="B46" s="81"/>
      <c r="C46" s="83"/>
      <c r="D46" s="110"/>
      <c r="E46" s="111"/>
      <c r="F46" s="82"/>
      <c r="G46" s="83"/>
      <c r="H46" s="82"/>
      <c r="I46" s="82"/>
      <c r="J46" s="93"/>
      <c r="K46" s="93"/>
      <c r="L46" s="93"/>
      <c r="M46" s="93"/>
      <c r="N46" s="128"/>
      <c r="O46" s="83"/>
      <c r="P46" s="82"/>
      <c r="Q46" s="130"/>
      <c r="R46" s="130"/>
      <c r="S46" s="85"/>
      <c r="T46" s="130"/>
      <c r="U46" s="135"/>
      <c r="V46" s="84"/>
      <c r="W46" s="135"/>
      <c r="X46" s="84"/>
      <c r="Y46" s="135"/>
      <c r="Z46" s="84"/>
      <c r="AA46" s="84"/>
      <c r="AB46" s="84"/>
      <c r="AC46" s="84"/>
      <c r="AD46" s="135"/>
      <c r="AE46" s="84"/>
      <c r="AF46" s="84"/>
      <c r="AG46" s="85"/>
      <c r="AH46" s="86"/>
      <c r="AI46" s="87"/>
    </row>
    <row r="47" spans="1:35" ht="13.5" customHeight="1">
      <c r="A47" s="21"/>
      <c r="B47" s="15"/>
      <c r="C47" s="108"/>
      <c r="D47" s="111"/>
      <c r="E47" s="112"/>
      <c r="F47" s="94"/>
      <c r="G47" s="111"/>
      <c r="H47" s="94"/>
      <c r="I47" s="94"/>
      <c r="J47" s="203" t="s">
        <v>55</v>
      </c>
      <c r="K47" s="204"/>
      <c r="L47" s="204"/>
      <c r="M47" s="205"/>
      <c r="N47" s="16"/>
      <c r="O47" s="111"/>
      <c r="P47" s="94"/>
      <c r="Q47" s="131"/>
      <c r="R47" s="131"/>
      <c r="S47" s="111"/>
      <c r="T47" s="131"/>
      <c r="U47" s="15"/>
      <c r="V47" s="96"/>
      <c r="W47" s="136"/>
      <c r="X47" s="97"/>
      <c r="Y47" s="137"/>
      <c r="Z47" s="97"/>
      <c r="AA47" s="97"/>
      <c r="AB47" s="97"/>
      <c r="AC47" s="97"/>
      <c r="AD47" s="138"/>
      <c r="AE47" s="98"/>
      <c r="AF47" s="98"/>
      <c r="AG47" s="139"/>
      <c r="AH47" s="140"/>
      <c r="AI47" s="99"/>
    </row>
    <row r="48" spans="1:35" ht="15" customHeight="1">
      <c r="A48" s="77"/>
      <c r="B48" s="78"/>
      <c r="C48" s="109"/>
      <c r="D48" s="112"/>
      <c r="F48" s="100"/>
      <c r="G48" s="112"/>
      <c r="H48" s="100"/>
      <c r="I48" s="100"/>
      <c r="J48" s="101"/>
      <c r="K48" s="95"/>
      <c r="L48" s="95"/>
      <c r="M48" s="95"/>
      <c r="N48" s="79"/>
      <c r="O48" s="112"/>
      <c r="P48" s="100"/>
      <c r="Q48" s="132"/>
      <c r="R48" s="132"/>
      <c r="S48" s="112"/>
      <c r="T48" s="132"/>
      <c r="U48" s="78"/>
      <c r="V48" s="96"/>
      <c r="W48" s="136"/>
      <c r="X48" s="97"/>
      <c r="Y48" s="137"/>
      <c r="Z48" s="97"/>
      <c r="AA48" s="97"/>
      <c r="AB48" s="97"/>
      <c r="AC48" s="97"/>
      <c r="AD48" s="138"/>
      <c r="AE48" s="98"/>
      <c r="AF48" s="98"/>
      <c r="AG48" s="139"/>
      <c r="AH48" s="140"/>
      <c r="AI48" s="99"/>
    </row>
    <row r="49" spans="1:35" ht="12.75">
      <c r="A49" s="5">
        <v>1</v>
      </c>
      <c r="B49" s="56" t="s">
        <v>56</v>
      </c>
      <c r="C49" s="10">
        <f>AVERAGE(C50)</f>
        <v>0</v>
      </c>
      <c r="D49" s="12">
        <f>AVERAGE(D50)</f>
        <v>0</v>
      </c>
      <c r="E49" s="12">
        <f>AVERAGE(E50)</f>
        <v>0</v>
      </c>
      <c r="F49" s="11">
        <f aca="true" t="shared" si="15" ref="F49:R49">AVERAGE(F50)</f>
        <v>7.58</v>
      </c>
      <c r="G49" s="113">
        <f t="shared" si="15"/>
        <v>1.8</v>
      </c>
      <c r="H49" s="11">
        <f t="shared" si="15"/>
        <v>0.64</v>
      </c>
      <c r="I49" s="58">
        <f t="shared" si="15"/>
        <v>611</v>
      </c>
      <c r="J49" s="58">
        <f t="shared" si="15"/>
        <v>477</v>
      </c>
      <c r="K49" s="58">
        <f t="shared" si="15"/>
        <v>60</v>
      </c>
      <c r="L49" s="58">
        <f t="shared" si="15"/>
        <v>118</v>
      </c>
      <c r="M49" s="11">
        <f t="shared" si="15"/>
        <v>0.58</v>
      </c>
      <c r="N49" s="38">
        <f t="shared" si="15"/>
        <v>0.035</v>
      </c>
      <c r="O49" s="12">
        <f t="shared" si="15"/>
        <v>1.1</v>
      </c>
      <c r="P49" s="11">
        <f t="shared" si="15"/>
        <v>6.1</v>
      </c>
      <c r="Q49" s="58">
        <f t="shared" si="15"/>
        <v>84</v>
      </c>
      <c r="R49" s="58">
        <f t="shared" si="15"/>
        <v>23</v>
      </c>
      <c r="S49" s="12" t="s">
        <v>50</v>
      </c>
      <c r="T49" s="58">
        <f>AVERAGE(T50)</f>
        <v>268</v>
      </c>
      <c r="U49" s="38" t="s">
        <v>51</v>
      </c>
      <c r="V49" s="11" t="s">
        <v>49</v>
      </c>
      <c r="W49" s="38" t="s">
        <v>52</v>
      </c>
      <c r="X49" s="11" t="s">
        <v>49</v>
      </c>
      <c r="Y49" s="38" t="s">
        <v>49</v>
      </c>
      <c r="Z49" s="11" t="s">
        <v>53</v>
      </c>
      <c r="AA49" s="11" t="s">
        <v>54</v>
      </c>
      <c r="AB49" s="11">
        <v>0.45</v>
      </c>
      <c r="AC49" s="11" t="s">
        <v>49</v>
      </c>
      <c r="AD49" s="38" t="s">
        <v>51</v>
      </c>
      <c r="AE49" s="11">
        <f>AVERAGE(AE50)</f>
        <v>0.14</v>
      </c>
      <c r="AF49" s="11" t="s">
        <v>49</v>
      </c>
      <c r="AG49" s="12">
        <f>AVERAGE(AG50)</f>
        <v>4.4</v>
      </c>
      <c r="AH49" s="38">
        <f>AVERAGE(AH50)</f>
        <v>0.03</v>
      </c>
      <c r="AI49" s="11">
        <f>AVERAGE(AI50)</f>
        <v>0.22</v>
      </c>
    </row>
    <row r="50" spans="1:35" ht="12.75">
      <c r="A50" s="45"/>
      <c r="B50" s="63" t="s">
        <v>94</v>
      </c>
      <c r="C50" s="104">
        <v>0</v>
      </c>
      <c r="D50" s="71">
        <v>0</v>
      </c>
      <c r="E50" s="71">
        <v>0</v>
      </c>
      <c r="F50" s="66">
        <v>7.58</v>
      </c>
      <c r="G50" s="114">
        <v>1.8</v>
      </c>
      <c r="H50" s="66">
        <v>0.64</v>
      </c>
      <c r="I50" s="65">
        <v>611</v>
      </c>
      <c r="J50" s="65">
        <v>477</v>
      </c>
      <c r="K50" s="65">
        <v>60</v>
      </c>
      <c r="L50" s="65">
        <v>118</v>
      </c>
      <c r="M50" s="66">
        <v>0.58</v>
      </c>
      <c r="N50" s="120">
        <v>0.035</v>
      </c>
      <c r="O50" s="71">
        <v>1.1</v>
      </c>
      <c r="P50" s="66">
        <v>6.1</v>
      </c>
      <c r="Q50" s="65">
        <v>84</v>
      </c>
      <c r="R50" s="65">
        <v>23</v>
      </c>
      <c r="S50" s="71" t="s">
        <v>50</v>
      </c>
      <c r="T50" s="65">
        <v>268</v>
      </c>
      <c r="U50" s="120" t="s">
        <v>51</v>
      </c>
      <c r="V50" s="66" t="s">
        <v>49</v>
      </c>
      <c r="W50" s="120" t="s">
        <v>52</v>
      </c>
      <c r="X50" s="66" t="s">
        <v>49</v>
      </c>
      <c r="Y50" s="120" t="s">
        <v>49</v>
      </c>
      <c r="Z50" s="66" t="s">
        <v>53</v>
      </c>
      <c r="AA50" s="66" t="s">
        <v>54</v>
      </c>
      <c r="AB50" s="66">
        <v>0.45</v>
      </c>
      <c r="AC50" s="66" t="s">
        <v>49</v>
      </c>
      <c r="AD50" s="120" t="s">
        <v>51</v>
      </c>
      <c r="AE50" s="66">
        <v>0.14</v>
      </c>
      <c r="AF50" s="66" t="s">
        <v>49</v>
      </c>
      <c r="AG50" s="71">
        <v>4.4</v>
      </c>
      <c r="AH50" s="120">
        <v>0.03</v>
      </c>
      <c r="AI50" s="66">
        <v>0.22</v>
      </c>
    </row>
    <row r="51" spans="1:35" ht="12.75">
      <c r="A51" s="5">
        <v>2</v>
      </c>
      <c r="B51" s="59" t="s">
        <v>57</v>
      </c>
      <c r="C51" s="10">
        <f>AVERAGE(C52,C53,C54)</f>
        <v>0</v>
      </c>
      <c r="D51" s="12">
        <f>AVERAGE(D52,D53,D54)</f>
        <v>0</v>
      </c>
      <c r="E51" s="12">
        <f>AVERAGE(E52,E53,E54)</f>
        <v>0</v>
      </c>
      <c r="F51" s="11">
        <f aca="true" t="shared" si="16" ref="F51:R51">AVERAGE(F52,F53,F54)</f>
        <v>7.510000000000001</v>
      </c>
      <c r="G51" s="113">
        <f t="shared" si="16"/>
        <v>1.5333333333333332</v>
      </c>
      <c r="H51" s="11">
        <f t="shared" si="16"/>
        <v>0.6666666666666666</v>
      </c>
      <c r="I51" s="58">
        <f t="shared" si="16"/>
        <v>646</v>
      </c>
      <c r="J51" s="58">
        <f t="shared" si="16"/>
        <v>540</v>
      </c>
      <c r="K51" s="58">
        <f t="shared" si="16"/>
        <v>155</v>
      </c>
      <c r="L51" s="58">
        <f t="shared" si="16"/>
        <v>91.33333333333333</v>
      </c>
      <c r="M51" s="11">
        <f t="shared" si="16"/>
        <v>0.5533333333333333</v>
      </c>
      <c r="N51" s="38">
        <f t="shared" si="16"/>
        <v>0.04</v>
      </c>
      <c r="O51" s="12">
        <f t="shared" si="16"/>
        <v>3.233333333333333</v>
      </c>
      <c r="P51" s="11">
        <f t="shared" si="16"/>
        <v>7.266666666666667</v>
      </c>
      <c r="Q51" s="58">
        <f t="shared" si="16"/>
        <v>96.66666666666667</v>
      </c>
      <c r="R51" s="58">
        <f t="shared" si="16"/>
        <v>29.666666666666668</v>
      </c>
      <c r="S51" s="12" t="s">
        <v>50</v>
      </c>
      <c r="T51" s="58">
        <f>AVERAGE(T52,T53,T54)</f>
        <v>212</v>
      </c>
      <c r="U51" s="38" t="s">
        <v>51</v>
      </c>
      <c r="V51" s="11" t="s">
        <v>49</v>
      </c>
      <c r="W51" s="38" t="s">
        <v>52</v>
      </c>
      <c r="X51" s="11" t="s">
        <v>49</v>
      </c>
      <c r="Y51" s="38" t="s">
        <v>49</v>
      </c>
      <c r="Z51" s="11" t="s">
        <v>53</v>
      </c>
      <c r="AA51" s="11" t="s">
        <v>54</v>
      </c>
      <c r="AB51" s="11">
        <f>AVERAGE(AB52,AB53,AB54)</f>
        <v>1.3666666666666665</v>
      </c>
      <c r="AC51" s="11" t="s">
        <v>49</v>
      </c>
      <c r="AD51" s="38" t="s">
        <v>51</v>
      </c>
      <c r="AE51" s="11">
        <f>AVERAGE(AE52,AE53,AE54)</f>
        <v>0.22666666666666668</v>
      </c>
      <c r="AF51" s="11" t="s">
        <v>49</v>
      </c>
      <c r="AG51" s="12">
        <f>AVERAGE(AG52,AG53,AG54)</f>
        <v>3.466666666666667</v>
      </c>
      <c r="AH51" s="38">
        <f>AVERAGE(AH52,AH53,AH54)</f>
        <v>0.032</v>
      </c>
      <c r="AI51" s="11">
        <f>AVERAGE(AI52,AI53,AI54)</f>
        <v>0.29</v>
      </c>
    </row>
    <row r="52" spans="1:35" ht="12.75">
      <c r="A52" s="45"/>
      <c r="B52" s="76" t="s">
        <v>95</v>
      </c>
      <c r="C52" s="104">
        <v>0</v>
      </c>
      <c r="D52" s="71">
        <v>0</v>
      </c>
      <c r="E52" s="71">
        <v>0</v>
      </c>
      <c r="F52" s="66">
        <v>7.91</v>
      </c>
      <c r="G52" s="114">
        <v>2</v>
      </c>
      <c r="H52" s="66">
        <v>0.64</v>
      </c>
      <c r="I52" s="65">
        <v>634</v>
      </c>
      <c r="J52" s="65">
        <v>536</v>
      </c>
      <c r="K52" s="65">
        <v>152</v>
      </c>
      <c r="L52" s="65">
        <v>98</v>
      </c>
      <c r="M52" s="66">
        <v>0.61</v>
      </c>
      <c r="N52" s="120">
        <v>0.045</v>
      </c>
      <c r="O52" s="71">
        <v>5</v>
      </c>
      <c r="P52" s="66">
        <v>7</v>
      </c>
      <c r="Q52" s="65">
        <v>96</v>
      </c>
      <c r="R52" s="65">
        <v>27</v>
      </c>
      <c r="S52" s="71" t="s">
        <v>50</v>
      </c>
      <c r="T52" s="65">
        <v>196</v>
      </c>
      <c r="U52" s="120" t="s">
        <v>51</v>
      </c>
      <c r="V52" s="66" t="s">
        <v>49</v>
      </c>
      <c r="W52" s="120" t="s">
        <v>52</v>
      </c>
      <c r="X52" s="66" t="s">
        <v>49</v>
      </c>
      <c r="Y52" s="120" t="s">
        <v>49</v>
      </c>
      <c r="Z52" s="66" t="s">
        <v>53</v>
      </c>
      <c r="AA52" s="66" t="s">
        <v>54</v>
      </c>
      <c r="AB52" s="66">
        <v>1.1</v>
      </c>
      <c r="AC52" s="66" t="s">
        <v>49</v>
      </c>
      <c r="AD52" s="120" t="s">
        <v>51</v>
      </c>
      <c r="AE52" s="66">
        <v>0.15</v>
      </c>
      <c r="AF52" s="66" t="s">
        <v>49</v>
      </c>
      <c r="AG52" s="71">
        <v>3.2</v>
      </c>
      <c r="AH52" s="120">
        <v>0.032</v>
      </c>
      <c r="AI52" s="66">
        <v>0.29</v>
      </c>
    </row>
    <row r="53" spans="1:37" ht="12.75">
      <c r="A53" s="45"/>
      <c r="B53" s="76" t="s">
        <v>97</v>
      </c>
      <c r="C53" s="104">
        <v>0</v>
      </c>
      <c r="D53" s="71">
        <v>0</v>
      </c>
      <c r="E53" s="71">
        <v>0</v>
      </c>
      <c r="F53" s="66">
        <v>7.38</v>
      </c>
      <c r="G53" s="114">
        <v>1.4</v>
      </c>
      <c r="H53" s="66">
        <v>0.71</v>
      </c>
      <c r="I53" s="65">
        <v>604</v>
      </c>
      <c r="J53" s="65">
        <v>512</v>
      </c>
      <c r="K53" s="65">
        <v>165</v>
      </c>
      <c r="L53" s="65">
        <v>82</v>
      </c>
      <c r="M53" s="66">
        <v>0.64</v>
      </c>
      <c r="N53" s="120">
        <v>0.055</v>
      </c>
      <c r="O53" s="71">
        <v>1.2</v>
      </c>
      <c r="P53" s="66">
        <v>7.4</v>
      </c>
      <c r="Q53" s="65">
        <v>92</v>
      </c>
      <c r="R53" s="65">
        <v>34</v>
      </c>
      <c r="S53" s="71" t="s">
        <v>50</v>
      </c>
      <c r="T53" s="65">
        <v>184</v>
      </c>
      <c r="U53" s="120" t="s">
        <v>51</v>
      </c>
      <c r="V53" s="66" t="s">
        <v>49</v>
      </c>
      <c r="W53" s="120" t="s">
        <v>52</v>
      </c>
      <c r="X53" s="66" t="s">
        <v>49</v>
      </c>
      <c r="Y53" s="120" t="s">
        <v>49</v>
      </c>
      <c r="Z53" s="66" t="s">
        <v>53</v>
      </c>
      <c r="AA53" s="66" t="s">
        <v>54</v>
      </c>
      <c r="AB53" s="66">
        <v>1.2</v>
      </c>
      <c r="AC53" s="66" t="s">
        <v>49</v>
      </c>
      <c r="AD53" s="120" t="s">
        <v>51</v>
      </c>
      <c r="AE53" s="66">
        <v>0.25</v>
      </c>
      <c r="AF53" s="66" t="s">
        <v>49</v>
      </c>
      <c r="AG53" s="71">
        <v>3</v>
      </c>
      <c r="AH53" s="120">
        <v>0.032</v>
      </c>
      <c r="AI53" s="66">
        <v>0.29</v>
      </c>
      <c r="AK53" s="142"/>
    </row>
    <row r="54" spans="1:37" ht="12.75">
      <c r="A54" s="45"/>
      <c r="B54" s="76" t="s">
        <v>96</v>
      </c>
      <c r="C54" s="104">
        <v>0</v>
      </c>
      <c r="D54" s="71">
        <v>0</v>
      </c>
      <c r="E54" s="71">
        <v>0</v>
      </c>
      <c r="F54" s="66">
        <v>7.24</v>
      </c>
      <c r="G54" s="114">
        <v>1.2</v>
      </c>
      <c r="H54" s="66">
        <v>0.65</v>
      </c>
      <c r="I54" s="65">
        <v>700</v>
      </c>
      <c r="J54" s="65">
        <v>572</v>
      </c>
      <c r="K54" s="65">
        <v>148</v>
      </c>
      <c r="L54" s="65">
        <v>94</v>
      </c>
      <c r="M54" s="66">
        <v>0.41</v>
      </c>
      <c r="N54" s="120">
        <v>0.02</v>
      </c>
      <c r="O54" s="71">
        <v>3.5</v>
      </c>
      <c r="P54" s="66">
        <v>7.4</v>
      </c>
      <c r="Q54" s="65">
        <v>102</v>
      </c>
      <c r="R54" s="65">
        <v>28</v>
      </c>
      <c r="S54" s="71" t="s">
        <v>50</v>
      </c>
      <c r="T54" s="65">
        <v>256</v>
      </c>
      <c r="U54" s="120" t="s">
        <v>51</v>
      </c>
      <c r="V54" s="66" t="s">
        <v>49</v>
      </c>
      <c r="W54" s="120" t="s">
        <v>52</v>
      </c>
      <c r="X54" s="66" t="s">
        <v>49</v>
      </c>
      <c r="Y54" s="120" t="s">
        <v>49</v>
      </c>
      <c r="Z54" s="66" t="s">
        <v>53</v>
      </c>
      <c r="AA54" s="66" t="s">
        <v>54</v>
      </c>
      <c r="AB54" s="66">
        <v>1.8</v>
      </c>
      <c r="AC54" s="66" t="s">
        <v>49</v>
      </c>
      <c r="AD54" s="120" t="s">
        <v>51</v>
      </c>
      <c r="AE54" s="66">
        <v>0.28</v>
      </c>
      <c r="AF54" s="66" t="s">
        <v>49</v>
      </c>
      <c r="AG54" s="71">
        <v>4.2</v>
      </c>
      <c r="AH54" s="120">
        <v>0.032</v>
      </c>
      <c r="AI54" s="66">
        <v>0.29</v>
      </c>
      <c r="AK54" s="142"/>
    </row>
    <row r="55" spans="1:35" ht="12.75">
      <c r="A55" s="39">
        <v>3</v>
      </c>
      <c r="B55" s="59" t="s">
        <v>58</v>
      </c>
      <c r="C55" s="12">
        <f aca="true" t="shared" si="17" ref="C55:J55">AVERAGE(C56,C57)</f>
        <v>0</v>
      </c>
      <c r="D55" s="12">
        <f t="shared" si="17"/>
        <v>10.5</v>
      </c>
      <c r="E55" s="12">
        <f t="shared" si="17"/>
        <v>0.7</v>
      </c>
      <c r="F55" s="11">
        <f t="shared" si="17"/>
        <v>7.3100000000000005</v>
      </c>
      <c r="G55" s="113">
        <f t="shared" si="17"/>
        <v>1.5</v>
      </c>
      <c r="H55" s="11">
        <f t="shared" si="17"/>
        <v>0.52</v>
      </c>
      <c r="I55" s="58">
        <f t="shared" si="17"/>
        <v>727.5</v>
      </c>
      <c r="J55" s="58">
        <f t="shared" si="17"/>
        <v>595.5</v>
      </c>
      <c r="K55" s="58">
        <f aca="true" t="shared" si="18" ref="K55:AI55">AVERAGE(K56,K57)</f>
        <v>89</v>
      </c>
      <c r="L55" s="58">
        <f t="shared" si="18"/>
        <v>187</v>
      </c>
      <c r="M55" s="11">
        <f t="shared" si="18"/>
        <v>0.06</v>
      </c>
      <c r="N55" s="38">
        <f t="shared" si="18"/>
        <v>0.0245</v>
      </c>
      <c r="O55" s="12">
        <f t="shared" si="18"/>
        <v>0.85</v>
      </c>
      <c r="P55" s="11">
        <f t="shared" si="18"/>
        <v>9.3</v>
      </c>
      <c r="Q55" s="58">
        <f t="shared" si="18"/>
        <v>104</v>
      </c>
      <c r="R55" s="58">
        <f t="shared" si="18"/>
        <v>50</v>
      </c>
      <c r="S55" s="12" t="s">
        <v>50</v>
      </c>
      <c r="T55" s="58">
        <f t="shared" si="18"/>
        <v>264</v>
      </c>
      <c r="U55" s="38" t="s">
        <v>51</v>
      </c>
      <c r="V55" s="11" t="s">
        <v>49</v>
      </c>
      <c r="W55" s="38" t="s">
        <v>52</v>
      </c>
      <c r="X55" s="11" t="s">
        <v>49</v>
      </c>
      <c r="Y55" s="38">
        <f t="shared" si="18"/>
        <v>0.15</v>
      </c>
      <c r="Z55" s="11" t="s">
        <v>53</v>
      </c>
      <c r="AA55" s="11" t="s">
        <v>54</v>
      </c>
      <c r="AB55" s="11">
        <f t="shared" si="18"/>
        <v>0.6950000000000001</v>
      </c>
      <c r="AC55" s="11" t="s">
        <v>49</v>
      </c>
      <c r="AD55" s="38" t="s">
        <v>51</v>
      </c>
      <c r="AE55" s="11">
        <f t="shared" si="18"/>
        <v>1.505</v>
      </c>
      <c r="AF55" s="11" t="s">
        <v>49</v>
      </c>
      <c r="AG55" s="12">
        <f t="shared" si="18"/>
        <v>4.3</v>
      </c>
      <c r="AH55" s="38">
        <f t="shared" si="18"/>
        <v>0.046</v>
      </c>
      <c r="AI55" s="11">
        <f t="shared" si="18"/>
        <v>0.33</v>
      </c>
    </row>
    <row r="56" spans="1:35" ht="12.75">
      <c r="A56" s="41"/>
      <c r="B56" s="76" t="s">
        <v>98</v>
      </c>
      <c r="C56" s="71">
        <v>0</v>
      </c>
      <c r="D56" s="71">
        <v>16</v>
      </c>
      <c r="E56" s="71">
        <v>1.4</v>
      </c>
      <c r="F56" s="66">
        <v>7.41</v>
      </c>
      <c r="G56" s="114">
        <v>1.5</v>
      </c>
      <c r="H56" s="66">
        <v>0.58</v>
      </c>
      <c r="I56" s="65">
        <v>754</v>
      </c>
      <c r="J56" s="65">
        <v>616</v>
      </c>
      <c r="K56" s="65">
        <v>94</v>
      </c>
      <c r="L56" s="65">
        <v>192</v>
      </c>
      <c r="M56" s="66">
        <v>0.06</v>
      </c>
      <c r="N56" s="120">
        <v>0.024</v>
      </c>
      <c r="O56" s="71">
        <v>0.7</v>
      </c>
      <c r="P56" s="66">
        <v>10.2</v>
      </c>
      <c r="Q56" s="65">
        <v>116</v>
      </c>
      <c r="R56" s="65">
        <v>54</v>
      </c>
      <c r="S56" s="71" t="s">
        <v>50</v>
      </c>
      <c r="T56" s="65">
        <v>276</v>
      </c>
      <c r="U56" s="120" t="s">
        <v>51</v>
      </c>
      <c r="V56" s="66" t="s">
        <v>49</v>
      </c>
      <c r="W56" s="120" t="s">
        <v>52</v>
      </c>
      <c r="X56" s="66" t="s">
        <v>49</v>
      </c>
      <c r="Y56" s="120">
        <v>0.15</v>
      </c>
      <c r="Z56" s="66" t="s">
        <v>53</v>
      </c>
      <c r="AA56" s="66" t="s">
        <v>54</v>
      </c>
      <c r="AB56" s="66">
        <v>0.74</v>
      </c>
      <c r="AC56" s="66" t="s">
        <v>49</v>
      </c>
      <c r="AD56" s="120" t="s">
        <v>51</v>
      </c>
      <c r="AE56" s="66">
        <v>2.5</v>
      </c>
      <c r="AF56" s="66" t="s">
        <v>49</v>
      </c>
      <c r="AG56" s="71">
        <v>4.5</v>
      </c>
      <c r="AH56" s="120">
        <v>0.046</v>
      </c>
      <c r="AI56" s="66">
        <v>0.33</v>
      </c>
    </row>
    <row r="57" spans="1:35" ht="12.75">
      <c r="A57" s="41"/>
      <c r="B57" s="76" t="s">
        <v>99</v>
      </c>
      <c r="C57" s="71">
        <v>0</v>
      </c>
      <c r="D57" s="71">
        <v>5</v>
      </c>
      <c r="E57" s="71">
        <v>0</v>
      </c>
      <c r="F57" s="66">
        <v>7.21</v>
      </c>
      <c r="G57" s="114">
        <v>1.5</v>
      </c>
      <c r="H57" s="66">
        <v>0.46</v>
      </c>
      <c r="I57" s="65">
        <v>701</v>
      </c>
      <c r="J57" s="65">
        <v>575</v>
      </c>
      <c r="K57" s="65">
        <v>84</v>
      </c>
      <c r="L57" s="65">
        <v>182</v>
      </c>
      <c r="M57" s="66">
        <v>0.06</v>
      </c>
      <c r="N57" s="120">
        <v>0.025</v>
      </c>
      <c r="O57" s="71">
        <v>1</v>
      </c>
      <c r="P57" s="66">
        <v>8.4</v>
      </c>
      <c r="Q57" s="65">
        <v>92</v>
      </c>
      <c r="R57" s="65">
        <v>46</v>
      </c>
      <c r="S57" s="71" t="s">
        <v>50</v>
      </c>
      <c r="T57" s="65">
        <v>252</v>
      </c>
      <c r="U57" s="120" t="s">
        <v>51</v>
      </c>
      <c r="V57" s="66" t="s">
        <v>49</v>
      </c>
      <c r="W57" s="120" t="s">
        <v>52</v>
      </c>
      <c r="X57" s="66" t="s">
        <v>49</v>
      </c>
      <c r="Y57" s="120" t="s">
        <v>49</v>
      </c>
      <c r="Z57" s="66" t="s">
        <v>53</v>
      </c>
      <c r="AA57" s="66" t="s">
        <v>54</v>
      </c>
      <c r="AB57" s="66">
        <v>0.65</v>
      </c>
      <c r="AC57" s="66" t="s">
        <v>49</v>
      </c>
      <c r="AD57" s="120" t="s">
        <v>51</v>
      </c>
      <c r="AE57" s="66">
        <v>0.51</v>
      </c>
      <c r="AF57" s="66" t="s">
        <v>49</v>
      </c>
      <c r="AG57" s="71">
        <v>4.1</v>
      </c>
      <c r="AH57" s="120">
        <v>0.046</v>
      </c>
      <c r="AI57" s="66">
        <v>0.33</v>
      </c>
    </row>
    <row r="58" spans="1:35" ht="12.75">
      <c r="A58" s="39">
        <v>4</v>
      </c>
      <c r="B58" s="60" t="s">
        <v>59</v>
      </c>
      <c r="C58" s="12">
        <f>AVERAGE(C59)</f>
        <v>0</v>
      </c>
      <c r="D58" s="12">
        <f>AVERAGE(D59)</f>
        <v>0</v>
      </c>
      <c r="E58" s="12">
        <f>AVERAGE(E59)</f>
        <v>0</v>
      </c>
      <c r="F58" s="11">
        <f aca="true" t="shared" si="19" ref="F58:R58">AVERAGE(F59)</f>
        <v>7.32</v>
      </c>
      <c r="G58" s="113">
        <f t="shared" si="19"/>
        <v>1.4</v>
      </c>
      <c r="H58" s="11">
        <f t="shared" si="19"/>
        <v>0.41</v>
      </c>
      <c r="I58" s="58">
        <f t="shared" si="19"/>
        <v>829</v>
      </c>
      <c r="J58" s="58">
        <f t="shared" si="19"/>
        <v>697</v>
      </c>
      <c r="K58" s="58">
        <f t="shared" si="19"/>
        <v>58</v>
      </c>
      <c r="L58" s="58">
        <f t="shared" si="19"/>
        <v>282</v>
      </c>
      <c r="M58" s="11">
        <f t="shared" si="19"/>
        <v>0.36</v>
      </c>
      <c r="N58" s="38">
        <f t="shared" si="19"/>
        <v>0.028</v>
      </c>
      <c r="O58" s="12">
        <f t="shared" si="19"/>
        <v>0.85</v>
      </c>
      <c r="P58" s="11">
        <f t="shared" si="19"/>
        <v>8.8</v>
      </c>
      <c r="Q58" s="58">
        <f t="shared" si="19"/>
        <v>120</v>
      </c>
      <c r="R58" s="58">
        <f t="shared" si="19"/>
        <v>34</v>
      </c>
      <c r="S58" s="12" t="s">
        <v>50</v>
      </c>
      <c r="T58" s="58">
        <f>AVERAGE(T59)</f>
        <v>264</v>
      </c>
      <c r="U58" s="38" t="s">
        <v>51</v>
      </c>
      <c r="V58" s="11" t="s">
        <v>49</v>
      </c>
      <c r="W58" s="38" t="s">
        <v>52</v>
      </c>
      <c r="X58" s="11" t="s">
        <v>49</v>
      </c>
      <c r="Y58" s="38">
        <f>AVERAGE(Y59)</f>
        <v>0.09</v>
      </c>
      <c r="Z58" s="11" t="s">
        <v>53</v>
      </c>
      <c r="AA58" s="11" t="s">
        <v>54</v>
      </c>
      <c r="AB58" s="11">
        <f>AVERAGE(AB59)</f>
        <v>1</v>
      </c>
      <c r="AC58" s="11" t="s">
        <v>49</v>
      </c>
      <c r="AD58" s="38" t="s">
        <v>51</v>
      </c>
      <c r="AE58" s="11">
        <f>AVERAGE(AE59)</f>
        <v>0.51</v>
      </c>
      <c r="AF58" s="11" t="s">
        <v>49</v>
      </c>
      <c r="AG58" s="12">
        <f>AVERAGE(AG59)</f>
        <v>4.3</v>
      </c>
      <c r="AH58" s="38">
        <f>AVERAGE(AH59)</f>
        <v>0.042</v>
      </c>
      <c r="AI58" s="11">
        <f>AVERAGE(AI59)</f>
        <v>0.32</v>
      </c>
    </row>
    <row r="59" spans="1:35" ht="12.75">
      <c r="A59" s="41"/>
      <c r="B59" s="75" t="s">
        <v>100</v>
      </c>
      <c r="C59" s="71">
        <v>0</v>
      </c>
      <c r="D59" s="71">
        <v>0</v>
      </c>
      <c r="E59" s="71">
        <v>0</v>
      </c>
      <c r="F59" s="66">
        <v>7.32</v>
      </c>
      <c r="G59" s="114">
        <v>1.4</v>
      </c>
      <c r="H59" s="66">
        <v>0.41</v>
      </c>
      <c r="I59" s="65">
        <v>829</v>
      </c>
      <c r="J59" s="65">
        <v>697</v>
      </c>
      <c r="K59" s="65">
        <v>58</v>
      </c>
      <c r="L59" s="65">
        <v>282</v>
      </c>
      <c r="M59" s="66">
        <v>0.36</v>
      </c>
      <c r="N59" s="120">
        <v>0.028</v>
      </c>
      <c r="O59" s="71">
        <v>0.85</v>
      </c>
      <c r="P59" s="66">
        <v>8.8</v>
      </c>
      <c r="Q59" s="65">
        <v>120</v>
      </c>
      <c r="R59" s="65">
        <v>34</v>
      </c>
      <c r="S59" s="71" t="s">
        <v>50</v>
      </c>
      <c r="T59" s="65">
        <v>264</v>
      </c>
      <c r="U59" s="120" t="s">
        <v>51</v>
      </c>
      <c r="V59" s="66" t="s">
        <v>49</v>
      </c>
      <c r="W59" s="120" t="s">
        <v>52</v>
      </c>
      <c r="X59" s="66" t="s">
        <v>49</v>
      </c>
      <c r="Y59" s="120">
        <v>0.09</v>
      </c>
      <c r="Z59" s="66" t="s">
        <v>53</v>
      </c>
      <c r="AA59" s="66" t="s">
        <v>54</v>
      </c>
      <c r="AB59" s="66">
        <v>1</v>
      </c>
      <c r="AC59" s="66" t="s">
        <v>49</v>
      </c>
      <c r="AD59" s="120" t="s">
        <v>51</v>
      </c>
      <c r="AE59" s="66">
        <v>0.51</v>
      </c>
      <c r="AF59" s="66" t="s">
        <v>49</v>
      </c>
      <c r="AG59" s="71">
        <v>4.3</v>
      </c>
      <c r="AH59" s="120">
        <v>0.042</v>
      </c>
      <c r="AI59" s="66">
        <v>0.32</v>
      </c>
    </row>
    <row r="60" spans="1:35" ht="12.75">
      <c r="A60" s="61">
        <v>5</v>
      </c>
      <c r="B60" s="60" t="s">
        <v>60</v>
      </c>
      <c r="C60" s="36">
        <f>AVERAGE(C61,C62,C63)</f>
        <v>0</v>
      </c>
      <c r="D60" s="36">
        <f>AVERAGE(D61,D62,D63)</f>
        <v>13</v>
      </c>
      <c r="E60" s="36">
        <f>AVERAGE(E61,E62,E63)</f>
        <v>0.5666666666666667</v>
      </c>
      <c r="F60" s="37">
        <f aca="true" t="shared" si="20" ref="F60:R60">AVERAGE(F61,F62,F63)</f>
        <v>7.796666666666667</v>
      </c>
      <c r="G60" s="115">
        <f t="shared" si="20"/>
        <v>2.266666666666667</v>
      </c>
      <c r="H60" s="37">
        <f t="shared" si="20"/>
        <v>0.5133333333333333</v>
      </c>
      <c r="I60" s="35">
        <f t="shared" si="20"/>
        <v>599.6666666666666</v>
      </c>
      <c r="J60" s="35">
        <f t="shared" si="20"/>
        <v>458.6666666666667</v>
      </c>
      <c r="K60" s="35">
        <f t="shared" si="20"/>
        <v>60.666666666666664</v>
      </c>
      <c r="L60" s="35">
        <f t="shared" si="20"/>
        <v>96</v>
      </c>
      <c r="M60" s="37">
        <f t="shared" si="20"/>
        <v>0.98</v>
      </c>
      <c r="N60" s="124">
        <f t="shared" si="20"/>
        <v>0.059</v>
      </c>
      <c r="O60" s="12">
        <f t="shared" si="20"/>
        <v>3.266666666666667</v>
      </c>
      <c r="P60" s="37">
        <f t="shared" si="20"/>
        <v>6.466666666666666</v>
      </c>
      <c r="Q60" s="35">
        <f t="shared" si="20"/>
        <v>88.66666666666667</v>
      </c>
      <c r="R60" s="35">
        <f t="shared" si="20"/>
        <v>24.666666666666668</v>
      </c>
      <c r="S60" s="12" t="s">
        <v>50</v>
      </c>
      <c r="T60" s="35">
        <f>AVERAGE(T61,T62,T63)</f>
        <v>282</v>
      </c>
      <c r="U60" s="38" t="s">
        <v>51</v>
      </c>
      <c r="V60" s="11" t="s">
        <v>49</v>
      </c>
      <c r="W60" s="38" t="s">
        <v>52</v>
      </c>
      <c r="X60" s="11" t="s">
        <v>49</v>
      </c>
      <c r="Y60" s="38">
        <f>AVERAGE(Y61,Y62,Y63)</f>
        <v>0.08333333333333333</v>
      </c>
      <c r="Z60" s="11" t="s">
        <v>53</v>
      </c>
      <c r="AA60" s="11" t="s">
        <v>54</v>
      </c>
      <c r="AB60" s="11">
        <f>AVERAGE(AB61,AB62,AB63)</f>
        <v>1.9666666666666666</v>
      </c>
      <c r="AC60" s="11" t="s">
        <v>49</v>
      </c>
      <c r="AD60" s="38" t="s">
        <v>51</v>
      </c>
      <c r="AE60" s="11">
        <f>AVERAGE(AE61,AE62,AE63)</f>
        <v>0.8033333333333333</v>
      </c>
      <c r="AF60" s="11" t="s">
        <v>49</v>
      </c>
      <c r="AG60" s="12">
        <f>AVERAGE(AG61,AG62,AG63)</f>
        <v>4.633333333333334</v>
      </c>
      <c r="AH60" s="38">
        <f>AVERAGE(AH61,AH62,AH63)</f>
        <v>0.033</v>
      </c>
      <c r="AI60" s="11">
        <f>AVERAGE(AI61,AI62,AI63)</f>
        <v>0.27</v>
      </c>
    </row>
    <row r="61" spans="1:35" ht="12.75">
      <c r="A61" s="73"/>
      <c r="B61" s="75" t="s">
        <v>101</v>
      </c>
      <c r="C61" s="70">
        <v>0</v>
      </c>
      <c r="D61" s="70">
        <v>12</v>
      </c>
      <c r="E61" s="70">
        <v>0.5</v>
      </c>
      <c r="F61" s="74">
        <v>7.84</v>
      </c>
      <c r="G61" s="116">
        <v>2.2</v>
      </c>
      <c r="H61" s="74">
        <v>0.55</v>
      </c>
      <c r="I61" s="69">
        <v>594</v>
      </c>
      <c r="J61" s="69">
        <v>454</v>
      </c>
      <c r="K61" s="69">
        <v>56</v>
      </c>
      <c r="L61" s="69">
        <v>98</v>
      </c>
      <c r="M61" s="74">
        <v>0.64</v>
      </c>
      <c r="N61" s="125">
        <v>0.05</v>
      </c>
      <c r="O61" s="71">
        <v>4.4</v>
      </c>
      <c r="P61" s="74">
        <v>6.6</v>
      </c>
      <c r="Q61" s="69">
        <v>92</v>
      </c>
      <c r="R61" s="69">
        <v>24</v>
      </c>
      <c r="S61" s="71" t="s">
        <v>50</v>
      </c>
      <c r="T61" s="69">
        <v>280</v>
      </c>
      <c r="U61" s="120" t="s">
        <v>51</v>
      </c>
      <c r="V61" s="66" t="s">
        <v>49</v>
      </c>
      <c r="W61" s="120" t="s">
        <v>52</v>
      </c>
      <c r="X61" s="66" t="s">
        <v>49</v>
      </c>
      <c r="Y61" s="120">
        <v>0.085</v>
      </c>
      <c r="Z61" s="66" t="s">
        <v>53</v>
      </c>
      <c r="AA61" s="66" t="s">
        <v>54</v>
      </c>
      <c r="AB61" s="66">
        <v>2.1</v>
      </c>
      <c r="AC61" s="66" t="s">
        <v>49</v>
      </c>
      <c r="AD61" s="120" t="s">
        <v>51</v>
      </c>
      <c r="AE61" s="66">
        <v>0.82</v>
      </c>
      <c r="AF61" s="66" t="s">
        <v>49</v>
      </c>
      <c r="AG61" s="71">
        <v>4.6</v>
      </c>
      <c r="AH61" s="120">
        <v>0.033</v>
      </c>
      <c r="AI61" s="66">
        <v>0.27</v>
      </c>
    </row>
    <row r="62" spans="1:35" ht="12.75">
      <c r="A62" s="73"/>
      <c r="B62" s="75" t="s">
        <v>102</v>
      </c>
      <c r="C62" s="70">
        <v>0</v>
      </c>
      <c r="D62" s="70">
        <v>16</v>
      </c>
      <c r="E62" s="70">
        <v>0.7</v>
      </c>
      <c r="F62" s="74">
        <v>7.91</v>
      </c>
      <c r="G62" s="116">
        <v>2.1</v>
      </c>
      <c r="H62" s="74">
        <v>0.51</v>
      </c>
      <c r="I62" s="69">
        <v>605</v>
      </c>
      <c r="J62" s="69">
        <v>461</v>
      </c>
      <c r="K62" s="69">
        <v>58</v>
      </c>
      <c r="L62" s="69">
        <v>96</v>
      </c>
      <c r="M62" s="74">
        <v>0.8</v>
      </c>
      <c r="N62" s="125">
        <v>0.055</v>
      </c>
      <c r="O62" s="71">
        <v>4.4</v>
      </c>
      <c r="P62" s="74">
        <v>6.7</v>
      </c>
      <c r="Q62" s="69">
        <v>94</v>
      </c>
      <c r="R62" s="69">
        <v>24</v>
      </c>
      <c r="S62" s="71" t="s">
        <v>50</v>
      </c>
      <c r="T62" s="69">
        <v>288</v>
      </c>
      <c r="U62" s="120" t="s">
        <v>51</v>
      </c>
      <c r="V62" s="66" t="s">
        <v>49</v>
      </c>
      <c r="W62" s="120" t="s">
        <v>52</v>
      </c>
      <c r="X62" s="66" t="s">
        <v>49</v>
      </c>
      <c r="Y62" s="120">
        <v>0.08</v>
      </c>
      <c r="Z62" s="66" t="s">
        <v>53</v>
      </c>
      <c r="AA62" s="66" t="s">
        <v>54</v>
      </c>
      <c r="AB62" s="66">
        <v>2</v>
      </c>
      <c r="AC62" s="66" t="s">
        <v>49</v>
      </c>
      <c r="AD62" s="120" t="s">
        <v>51</v>
      </c>
      <c r="AE62" s="66">
        <v>0.78</v>
      </c>
      <c r="AF62" s="66" t="s">
        <v>49</v>
      </c>
      <c r="AG62" s="71">
        <v>4.7</v>
      </c>
      <c r="AH62" s="120">
        <v>0.033</v>
      </c>
      <c r="AI62" s="66">
        <v>0.27</v>
      </c>
    </row>
    <row r="63" spans="1:35" ht="12.75">
      <c r="A63" s="73"/>
      <c r="B63" s="75" t="s">
        <v>103</v>
      </c>
      <c r="C63" s="70">
        <v>0</v>
      </c>
      <c r="D63" s="70">
        <v>11</v>
      </c>
      <c r="E63" s="70">
        <v>0.5</v>
      </c>
      <c r="F63" s="74">
        <v>7.64</v>
      </c>
      <c r="G63" s="116">
        <v>2.5</v>
      </c>
      <c r="H63" s="74">
        <v>0.48</v>
      </c>
      <c r="I63" s="69">
        <v>600</v>
      </c>
      <c r="J63" s="69">
        <v>461</v>
      </c>
      <c r="K63" s="69">
        <v>68</v>
      </c>
      <c r="L63" s="69">
        <v>94</v>
      </c>
      <c r="M63" s="74">
        <v>1.5</v>
      </c>
      <c r="N63" s="125">
        <v>0.072</v>
      </c>
      <c r="O63" s="71">
        <v>1</v>
      </c>
      <c r="P63" s="74">
        <v>6.1</v>
      </c>
      <c r="Q63" s="69">
        <v>80</v>
      </c>
      <c r="R63" s="69">
        <v>26</v>
      </c>
      <c r="S63" s="71" t="s">
        <v>50</v>
      </c>
      <c r="T63" s="69">
        <v>278</v>
      </c>
      <c r="U63" s="120" t="s">
        <v>51</v>
      </c>
      <c r="V63" s="66" t="s">
        <v>49</v>
      </c>
      <c r="W63" s="120" t="s">
        <v>52</v>
      </c>
      <c r="X63" s="66" t="s">
        <v>49</v>
      </c>
      <c r="Y63" s="120">
        <v>0.085</v>
      </c>
      <c r="Z63" s="66" t="s">
        <v>53</v>
      </c>
      <c r="AA63" s="66" t="s">
        <v>54</v>
      </c>
      <c r="AB63" s="66">
        <v>1.8</v>
      </c>
      <c r="AC63" s="66" t="s">
        <v>132</v>
      </c>
      <c r="AD63" s="120" t="s">
        <v>51</v>
      </c>
      <c r="AE63" s="66">
        <v>0.81</v>
      </c>
      <c r="AF63" s="66" t="s">
        <v>49</v>
      </c>
      <c r="AG63" s="71">
        <v>4.6</v>
      </c>
      <c r="AH63" s="120">
        <v>0.033</v>
      </c>
      <c r="AI63" s="66">
        <v>0.27</v>
      </c>
    </row>
    <row r="64" spans="1:35" ht="12.75">
      <c r="A64" s="34">
        <v>6</v>
      </c>
      <c r="B64" s="33" t="s">
        <v>61</v>
      </c>
      <c r="C64" s="12">
        <f>AVERAGE(C65)</f>
        <v>0</v>
      </c>
      <c r="D64" s="12">
        <f>AVERAGE(D65)</f>
        <v>0</v>
      </c>
      <c r="E64" s="12">
        <f>AVERAGE(E65)</f>
        <v>0</v>
      </c>
      <c r="F64" s="11">
        <f aca="true" t="shared" si="21" ref="F64:R64">AVERAGE(F65)</f>
        <v>7.86</v>
      </c>
      <c r="G64" s="113">
        <f t="shared" si="21"/>
        <v>1.4</v>
      </c>
      <c r="H64" s="11">
        <f t="shared" si="21"/>
        <v>0.65</v>
      </c>
      <c r="I64" s="58">
        <f t="shared" si="21"/>
        <v>946</v>
      </c>
      <c r="J64" s="58">
        <f t="shared" si="21"/>
        <v>837</v>
      </c>
      <c r="K64" s="58">
        <f t="shared" si="21"/>
        <v>206</v>
      </c>
      <c r="L64" s="58">
        <f t="shared" si="21"/>
        <v>234</v>
      </c>
      <c r="M64" s="11">
        <f t="shared" si="21"/>
        <v>0.06</v>
      </c>
      <c r="N64" s="38">
        <f t="shared" si="21"/>
        <v>0.024</v>
      </c>
      <c r="O64" s="12">
        <f t="shared" si="21"/>
        <v>12</v>
      </c>
      <c r="P64" s="11">
        <f t="shared" si="21"/>
        <v>9</v>
      </c>
      <c r="Q64" s="58">
        <f t="shared" si="21"/>
        <v>104</v>
      </c>
      <c r="R64" s="58">
        <f t="shared" si="21"/>
        <v>46</v>
      </c>
      <c r="S64" s="12" t="s">
        <v>50</v>
      </c>
      <c r="T64" s="58">
        <f>AVERAGE(T65)</f>
        <v>218</v>
      </c>
      <c r="U64" s="38" t="s">
        <v>51</v>
      </c>
      <c r="V64" s="11" t="s">
        <v>49</v>
      </c>
      <c r="W64" s="38" t="s">
        <v>52</v>
      </c>
      <c r="X64" s="11" t="s">
        <v>49</v>
      </c>
      <c r="Y64" s="38" t="s">
        <v>49</v>
      </c>
      <c r="Z64" s="11" t="s">
        <v>53</v>
      </c>
      <c r="AA64" s="11" t="s">
        <v>54</v>
      </c>
      <c r="AB64" s="11">
        <f>AVERAGE(AB65)</f>
        <v>0.58</v>
      </c>
      <c r="AC64" s="11" t="s">
        <v>49</v>
      </c>
      <c r="AD64" s="38" t="s">
        <v>51</v>
      </c>
      <c r="AE64" s="11">
        <f>AVERAGE(AE65)</f>
        <v>0.15</v>
      </c>
      <c r="AF64" s="11" t="s">
        <v>49</v>
      </c>
      <c r="AG64" s="12">
        <f>AVERAGE(AG65)</f>
        <v>3.6</v>
      </c>
      <c r="AH64" s="38">
        <f>AVERAGE(AH65)</f>
        <v>0.037</v>
      </c>
      <c r="AI64" s="11">
        <f>AVERAGE(AI65)</f>
        <v>0.31</v>
      </c>
    </row>
    <row r="65" spans="1:35" ht="12.75">
      <c r="A65" s="67"/>
      <c r="B65" s="68" t="s">
        <v>104</v>
      </c>
      <c r="C65" s="71">
        <v>0</v>
      </c>
      <c r="D65" s="71">
        <v>0</v>
      </c>
      <c r="E65" s="71">
        <v>0</v>
      </c>
      <c r="F65" s="66">
        <v>7.86</v>
      </c>
      <c r="G65" s="114">
        <v>1.4</v>
      </c>
      <c r="H65" s="66">
        <v>0.65</v>
      </c>
      <c r="I65" s="65">
        <v>946</v>
      </c>
      <c r="J65" s="65">
        <v>837</v>
      </c>
      <c r="K65" s="65">
        <v>206</v>
      </c>
      <c r="L65" s="65">
        <v>234</v>
      </c>
      <c r="M65" s="66">
        <v>0.06</v>
      </c>
      <c r="N65" s="120">
        <v>0.024</v>
      </c>
      <c r="O65" s="71">
        <v>12</v>
      </c>
      <c r="P65" s="66">
        <v>9</v>
      </c>
      <c r="Q65" s="65">
        <v>104</v>
      </c>
      <c r="R65" s="65">
        <v>46</v>
      </c>
      <c r="S65" s="71" t="s">
        <v>50</v>
      </c>
      <c r="T65" s="65">
        <v>218</v>
      </c>
      <c r="U65" s="120" t="s">
        <v>51</v>
      </c>
      <c r="V65" s="66" t="s">
        <v>49</v>
      </c>
      <c r="W65" s="120" t="s">
        <v>52</v>
      </c>
      <c r="X65" s="66" t="s">
        <v>49</v>
      </c>
      <c r="Y65" s="120" t="s">
        <v>49</v>
      </c>
      <c r="Z65" s="66" t="s">
        <v>53</v>
      </c>
      <c r="AA65" s="66" t="s">
        <v>54</v>
      </c>
      <c r="AB65" s="66">
        <v>0.58</v>
      </c>
      <c r="AC65" s="66" t="s">
        <v>49</v>
      </c>
      <c r="AD65" s="120" t="s">
        <v>51</v>
      </c>
      <c r="AE65" s="66">
        <v>0.15</v>
      </c>
      <c r="AF65" s="66" t="s">
        <v>49</v>
      </c>
      <c r="AG65" s="71">
        <v>3.6</v>
      </c>
      <c r="AH65" s="144">
        <v>0.037</v>
      </c>
      <c r="AI65" s="66">
        <v>0.31</v>
      </c>
    </row>
    <row r="66" spans="1:35" ht="12.75">
      <c r="A66" s="34">
        <v>7</v>
      </c>
      <c r="B66" s="33" t="s">
        <v>116</v>
      </c>
      <c r="C66" s="36">
        <f>AVERAGE(C67)</f>
        <v>0</v>
      </c>
      <c r="D66" s="36">
        <f>AVERAGE(D67)</f>
        <v>0</v>
      </c>
      <c r="E66" s="36">
        <f>AVERAGE(E67)</f>
        <v>0</v>
      </c>
      <c r="F66" s="37">
        <f aca="true" t="shared" si="22" ref="F66:R66">AVERAGE(F67)</f>
        <v>7.26</v>
      </c>
      <c r="G66" s="36">
        <f t="shared" si="22"/>
        <v>1.4</v>
      </c>
      <c r="H66" s="37">
        <f t="shared" si="22"/>
        <v>0.42</v>
      </c>
      <c r="I66" s="35">
        <f t="shared" si="22"/>
        <v>622</v>
      </c>
      <c r="J66" s="35">
        <f t="shared" si="22"/>
        <v>523</v>
      </c>
      <c r="K66" s="35">
        <f t="shared" si="22"/>
        <v>148</v>
      </c>
      <c r="L66" s="35">
        <f t="shared" si="22"/>
        <v>96</v>
      </c>
      <c r="M66" s="37">
        <f t="shared" si="22"/>
        <v>0.51</v>
      </c>
      <c r="N66" s="124">
        <f t="shared" si="22"/>
        <v>0.035</v>
      </c>
      <c r="O66" s="36">
        <f t="shared" si="22"/>
        <v>7.4</v>
      </c>
      <c r="P66" s="37">
        <f t="shared" si="22"/>
        <v>8.8</v>
      </c>
      <c r="Q66" s="35">
        <f t="shared" si="22"/>
        <v>124</v>
      </c>
      <c r="R66" s="35">
        <f t="shared" si="22"/>
        <v>32</v>
      </c>
      <c r="S66" s="12" t="s">
        <v>50</v>
      </c>
      <c r="T66" s="35">
        <f>AVERAGE(T67)</f>
        <v>198</v>
      </c>
      <c r="U66" s="38" t="s">
        <v>51</v>
      </c>
      <c r="V66" s="11" t="s">
        <v>49</v>
      </c>
      <c r="W66" s="38" t="s">
        <v>52</v>
      </c>
      <c r="X66" s="11" t="s">
        <v>49</v>
      </c>
      <c r="Y66" s="38">
        <f>AVERAGE(Y67)</f>
        <v>0.078</v>
      </c>
      <c r="Z66" s="11" t="s">
        <v>53</v>
      </c>
      <c r="AA66" s="11" t="s">
        <v>54</v>
      </c>
      <c r="AB66" s="11">
        <f>AVERAGE(AB67)</f>
        <v>1.2</v>
      </c>
      <c r="AC66" s="11" t="s">
        <v>49</v>
      </c>
      <c r="AD66" s="38" t="s">
        <v>51</v>
      </c>
      <c r="AE66" s="11">
        <f>AVERAGE(AE67)</f>
        <v>0.22</v>
      </c>
      <c r="AF66" s="11" t="s">
        <v>49</v>
      </c>
      <c r="AG66" s="12">
        <f>AVERAGE(AG67)</f>
        <v>3.2</v>
      </c>
      <c r="AH66" s="38">
        <f>AVERAGE(AH67)</f>
        <v>0.042</v>
      </c>
      <c r="AI66" s="11">
        <f>AVERAGE(AI67)</f>
        <v>0.33</v>
      </c>
    </row>
    <row r="67" spans="1:35" ht="12.75">
      <c r="A67" s="67"/>
      <c r="B67" s="68" t="s">
        <v>105</v>
      </c>
      <c r="C67" s="70">
        <v>0</v>
      </c>
      <c r="D67" s="70">
        <v>0</v>
      </c>
      <c r="E67" s="70">
        <v>0</v>
      </c>
      <c r="F67" s="74">
        <v>7.26</v>
      </c>
      <c r="G67" s="70">
        <v>1.4</v>
      </c>
      <c r="H67" s="74">
        <v>0.42</v>
      </c>
      <c r="I67" s="69">
        <v>622</v>
      </c>
      <c r="J67" s="69">
        <v>523</v>
      </c>
      <c r="K67" s="69">
        <v>148</v>
      </c>
      <c r="L67" s="69">
        <v>96</v>
      </c>
      <c r="M67" s="74">
        <v>0.51</v>
      </c>
      <c r="N67" s="125">
        <v>0.035</v>
      </c>
      <c r="O67" s="70">
        <v>7.4</v>
      </c>
      <c r="P67" s="74">
        <v>8.8</v>
      </c>
      <c r="Q67" s="69">
        <v>124</v>
      </c>
      <c r="R67" s="69">
        <v>32</v>
      </c>
      <c r="S67" s="71" t="s">
        <v>50</v>
      </c>
      <c r="T67" s="69">
        <v>198</v>
      </c>
      <c r="U67" s="120" t="s">
        <v>51</v>
      </c>
      <c r="V67" s="66" t="s">
        <v>49</v>
      </c>
      <c r="W67" s="120" t="s">
        <v>52</v>
      </c>
      <c r="X67" s="66" t="s">
        <v>49</v>
      </c>
      <c r="Y67" s="120">
        <v>0.078</v>
      </c>
      <c r="Z67" s="66" t="s">
        <v>53</v>
      </c>
      <c r="AA67" s="66" t="s">
        <v>54</v>
      </c>
      <c r="AB67" s="66">
        <v>1.2</v>
      </c>
      <c r="AC67" s="66" t="s">
        <v>49</v>
      </c>
      <c r="AD67" s="120" t="s">
        <v>51</v>
      </c>
      <c r="AE67" s="66">
        <v>0.22</v>
      </c>
      <c r="AF67" s="66" t="s">
        <v>49</v>
      </c>
      <c r="AG67" s="71">
        <v>3.2</v>
      </c>
      <c r="AH67" s="120">
        <v>0.042</v>
      </c>
      <c r="AI67" s="66">
        <v>0.33</v>
      </c>
    </row>
    <row r="68" spans="1:35" ht="12.75">
      <c r="A68" s="34">
        <v>8</v>
      </c>
      <c r="B68" s="33" t="s">
        <v>62</v>
      </c>
      <c r="C68" s="36">
        <f>AVERAGE(C69)</f>
        <v>0</v>
      </c>
      <c r="D68" s="36">
        <f>AVERAGE(D69)</f>
        <v>0</v>
      </c>
      <c r="E68" s="36">
        <f>AVERAGE(E69)</f>
        <v>0</v>
      </c>
      <c r="F68" s="37">
        <f aca="true" t="shared" si="23" ref="F68:R68">AVERAGE(F69)</f>
        <v>7.28</v>
      </c>
      <c r="G68" s="36">
        <f t="shared" si="23"/>
        <v>1.2</v>
      </c>
      <c r="H68" s="37">
        <f t="shared" si="23"/>
        <v>0.55</v>
      </c>
      <c r="I68" s="35">
        <f t="shared" si="23"/>
        <v>612</v>
      </c>
      <c r="J68" s="35">
        <f t="shared" si="23"/>
        <v>513</v>
      </c>
      <c r="K68" s="35">
        <f t="shared" si="23"/>
        <v>148</v>
      </c>
      <c r="L68" s="35">
        <f t="shared" si="23"/>
        <v>96</v>
      </c>
      <c r="M68" s="37">
        <f t="shared" si="23"/>
        <v>0.44</v>
      </c>
      <c r="N68" s="124">
        <f t="shared" si="23"/>
        <v>0.03</v>
      </c>
      <c r="O68" s="36">
        <f t="shared" si="23"/>
        <v>3.5</v>
      </c>
      <c r="P68" s="37">
        <f t="shared" si="23"/>
        <v>8.7</v>
      </c>
      <c r="Q68" s="35">
        <f t="shared" si="23"/>
        <v>108</v>
      </c>
      <c r="R68" s="35">
        <f t="shared" si="23"/>
        <v>40</v>
      </c>
      <c r="S68" s="12" t="s">
        <v>50</v>
      </c>
      <c r="T68" s="35">
        <f>AVERAGE(T69)</f>
        <v>198</v>
      </c>
      <c r="U68" s="38" t="s">
        <v>51</v>
      </c>
      <c r="V68" s="11" t="s">
        <v>49</v>
      </c>
      <c r="W68" s="38" t="s">
        <v>52</v>
      </c>
      <c r="X68" s="11" t="s">
        <v>49</v>
      </c>
      <c r="Y68" s="38">
        <f>AVERAGE(Y69)</f>
        <v>0.08</v>
      </c>
      <c r="Z68" s="11" t="s">
        <v>53</v>
      </c>
      <c r="AA68" s="11" t="s">
        <v>54</v>
      </c>
      <c r="AB68" s="11">
        <f>AVERAGE(AB69)</f>
        <v>0.95</v>
      </c>
      <c r="AC68" s="11" t="s">
        <v>49</v>
      </c>
      <c r="AD68" s="38" t="s">
        <v>51</v>
      </c>
      <c r="AE68" s="11">
        <f>AVERAGE(AE69)</f>
        <v>0.24</v>
      </c>
      <c r="AF68" s="11" t="s">
        <v>49</v>
      </c>
      <c r="AG68" s="12">
        <f>AVERAGE(AG69)</f>
        <v>3.2</v>
      </c>
      <c r="AH68" s="38">
        <f>AVERAGE(AH69)</f>
        <v>0.03</v>
      </c>
      <c r="AI68" s="11">
        <f>AVERAGE(AI69)</f>
        <v>0.26</v>
      </c>
    </row>
    <row r="69" spans="1:35" ht="12.75">
      <c r="A69" s="67"/>
      <c r="B69" s="68" t="s">
        <v>106</v>
      </c>
      <c r="C69" s="70">
        <v>0</v>
      </c>
      <c r="D69" s="70">
        <v>0</v>
      </c>
      <c r="E69" s="70">
        <v>0</v>
      </c>
      <c r="F69" s="74">
        <v>7.28</v>
      </c>
      <c r="G69" s="70">
        <v>1.2</v>
      </c>
      <c r="H69" s="74">
        <v>0.55</v>
      </c>
      <c r="I69" s="69">
        <v>612</v>
      </c>
      <c r="J69" s="69">
        <v>513</v>
      </c>
      <c r="K69" s="69">
        <v>148</v>
      </c>
      <c r="L69" s="69">
        <v>96</v>
      </c>
      <c r="M69" s="74">
        <v>0.44</v>
      </c>
      <c r="N69" s="125">
        <v>0.03</v>
      </c>
      <c r="O69" s="70">
        <v>3.5</v>
      </c>
      <c r="P69" s="74">
        <v>8.7</v>
      </c>
      <c r="Q69" s="69">
        <v>108</v>
      </c>
      <c r="R69" s="69">
        <v>40</v>
      </c>
      <c r="S69" s="71" t="s">
        <v>50</v>
      </c>
      <c r="T69" s="69">
        <v>198</v>
      </c>
      <c r="U69" s="120" t="s">
        <v>51</v>
      </c>
      <c r="V69" s="66" t="s">
        <v>49</v>
      </c>
      <c r="W69" s="120" t="s">
        <v>52</v>
      </c>
      <c r="X69" s="66" t="s">
        <v>49</v>
      </c>
      <c r="Y69" s="120">
        <v>0.08</v>
      </c>
      <c r="Z69" s="66" t="s">
        <v>53</v>
      </c>
      <c r="AA69" s="66" t="s">
        <v>54</v>
      </c>
      <c r="AB69" s="66">
        <v>0.95</v>
      </c>
      <c r="AC69" s="66" t="s">
        <v>49</v>
      </c>
      <c r="AD69" s="120" t="s">
        <v>51</v>
      </c>
      <c r="AE69" s="66">
        <v>0.24</v>
      </c>
      <c r="AF69" s="66" t="s">
        <v>49</v>
      </c>
      <c r="AG69" s="71">
        <v>3.2</v>
      </c>
      <c r="AH69" s="120">
        <v>0.03</v>
      </c>
      <c r="AI69" s="66">
        <v>0.26</v>
      </c>
    </row>
    <row r="70" spans="1:35" ht="12.75">
      <c r="A70" s="34">
        <v>9</v>
      </c>
      <c r="B70" s="62" t="s">
        <v>63</v>
      </c>
      <c r="C70" s="36">
        <f>AVERAGE(C71)</f>
        <v>0</v>
      </c>
      <c r="D70" s="36">
        <f>AVERAGE(D71)</f>
        <v>7</v>
      </c>
      <c r="E70" s="36">
        <f>AVERAGE(E71)</f>
        <v>0.4</v>
      </c>
      <c r="F70" s="37">
        <f aca="true" t="shared" si="24" ref="F70:R70">AVERAGE(F71)</f>
        <v>7.64</v>
      </c>
      <c r="G70" s="36">
        <f t="shared" si="24"/>
        <v>1.8</v>
      </c>
      <c r="H70" s="37">
        <f t="shared" si="24"/>
        <v>0.31</v>
      </c>
      <c r="I70" s="35">
        <f t="shared" si="24"/>
        <v>625</v>
      </c>
      <c r="J70" s="35">
        <f t="shared" si="24"/>
        <v>497</v>
      </c>
      <c r="K70" s="35">
        <f t="shared" si="24"/>
        <v>31</v>
      </c>
      <c r="L70" s="35">
        <f t="shared" si="24"/>
        <v>175</v>
      </c>
      <c r="M70" s="37">
        <f t="shared" si="24"/>
        <v>0.35</v>
      </c>
      <c r="N70" s="124">
        <f t="shared" si="24"/>
        <v>0.022</v>
      </c>
      <c r="O70" s="36">
        <f t="shared" si="24"/>
        <v>1.4</v>
      </c>
      <c r="P70" s="37">
        <f t="shared" si="24"/>
        <v>7.4</v>
      </c>
      <c r="Q70" s="35">
        <f t="shared" si="24"/>
        <v>106</v>
      </c>
      <c r="R70" s="35">
        <f t="shared" si="24"/>
        <v>26</v>
      </c>
      <c r="S70" s="12" t="s">
        <v>50</v>
      </c>
      <c r="T70" s="35">
        <f>AVERAGE(T71)</f>
        <v>256</v>
      </c>
      <c r="U70" s="38" t="s">
        <v>51</v>
      </c>
      <c r="V70" s="11" t="s">
        <v>49</v>
      </c>
      <c r="W70" s="38" t="s">
        <v>52</v>
      </c>
      <c r="X70" s="11" t="s">
        <v>49</v>
      </c>
      <c r="Y70" s="38">
        <f>AVERAGE(Y71)</f>
        <v>0.06</v>
      </c>
      <c r="Z70" s="11" t="s">
        <v>53</v>
      </c>
      <c r="AA70" s="11" t="s">
        <v>54</v>
      </c>
      <c r="AB70" s="11">
        <f>AVERAGE(AB71)</f>
        <v>0.85</v>
      </c>
      <c r="AC70" s="11" t="s">
        <v>49</v>
      </c>
      <c r="AD70" s="38" t="s">
        <v>51</v>
      </c>
      <c r="AE70" s="11">
        <f>AVERAGE(AE71)</f>
        <v>0.55</v>
      </c>
      <c r="AF70" s="11" t="s">
        <v>49</v>
      </c>
      <c r="AG70" s="12">
        <f>AVERAGE(AG71)</f>
        <v>4.2</v>
      </c>
      <c r="AH70" s="38">
        <f>AVERAGE(AH71)</f>
        <v>0.035</v>
      </c>
      <c r="AI70" s="11">
        <f>AVERAGE(AI71)</f>
        <v>0.36</v>
      </c>
    </row>
    <row r="71" spans="1:35" ht="12.75">
      <c r="A71" s="67"/>
      <c r="B71" s="72" t="s">
        <v>107</v>
      </c>
      <c r="C71" s="70">
        <v>0</v>
      </c>
      <c r="D71" s="70">
        <v>7</v>
      </c>
      <c r="E71" s="70">
        <v>0.4</v>
      </c>
      <c r="F71" s="74">
        <v>7.64</v>
      </c>
      <c r="G71" s="70">
        <v>1.8</v>
      </c>
      <c r="H71" s="74">
        <v>0.31</v>
      </c>
      <c r="I71" s="69">
        <v>625</v>
      </c>
      <c r="J71" s="69">
        <v>497</v>
      </c>
      <c r="K71" s="69">
        <v>31</v>
      </c>
      <c r="L71" s="69">
        <v>175</v>
      </c>
      <c r="M71" s="74">
        <v>0.35</v>
      </c>
      <c r="N71" s="125">
        <v>0.022</v>
      </c>
      <c r="O71" s="70">
        <v>1.4</v>
      </c>
      <c r="P71" s="74">
        <v>7.4</v>
      </c>
      <c r="Q71" s="69">
        <v>106</v>
      </c>
      <c r="R71" s="69">
        <v>26</v>
      </c>
      <c r="S71" s="71" t="s">
        <v>50</v>
      </c>
      <c r="T71" s="69">
        <v>256</v>
      </c>
      <c r="U71" s="120" t="s">
        <v>51</v>
      </c>
      <c r="V71" s="66" t="s">
        <v>49</v>
      </c>
      <c r="W71" s="120" t="s">
        <v>52</v>
      </c>
      <c r="X71" s="66" t="s">
        <v>49</v>
      </c>
      <c r="Y71" s="120">
        <v>0.06</v>
      </c>
      <c r="Z71" s="66" t="s">
        <v>53</v>
      </c>
      <c r="AA71" s="66" t="s">
        <v>54</v>
      </c>
      <c r="AB71" s="66">
        <v>0.85</v>
      </c>
      <c r="AC71" s="66" t="s">
        <v>49</v>
      </c>
      <c r="AD71" s="120" t="s">
        <v>51</v>
      </c>
      <c r="AE71" s="66">
        <v>0.55</v>
      </c>
      <c r="AF71" s="66" t="s">
        <v>49</v>
      </c>
      <c r="AG71" s="71">
        <v>4.2</v>
      </c>
      <c r="AH71" s="120">
        <v>0.035</v>
      </c>
      <c r="AI71" s="66">
        <v>0.36</v>
      </c>
    </row>
    <row r="72" spans="1:35" ht="12.75">
      <c r="A72" s="34">
        <v>10</v>
      </c>
      <c r="B72" s="33" t="s">
        <v>64</v>
      </c>
      <c r="C72" s="36">
        <f>AVERAGE(C73)</f>
        <v>0</v>
      </c>
      <c r="D72" s="36">
        <f>AVERAGE(D73)</f>
        <v>0</v>
      </c>
      <c r="E72" s="36">
        <f>AVERAGE(E73)</f>
        <v>0</v>
      </c>
      <c r="F72" s="37">
        <f aca="true" t="shared" si="25" ref="F72:R72">AVERAGE(F73)</f>
        <v>7.58</v>
      </c>
      <c r="G72" s="36">
        <f t="shared" si="25"/>
        <v>1.5</v>
      </c>
      <c r="H72" s="37">
        <f t="shared" si="25"/>
        <v>0.46</v>
      </c>
      <c r="I72" s="35">
        <f t="shared" si="25"/>
        <v>856</v>
      </c>
      <c r="J72" s="35">
        <f t="shared" si="25"/>
        <v>760</v>
      </c>
      <c r="K72" s="35">
        <f t="shared" si="25"/>
        <v>226</v>
      </c>
      <c r="L72" s="35">
        <f t="shared" si="25"/>
        <v>182</v>
      </c>
      <c r="M72" s="37">
        <f t="shared" si="25"/>
        <v>0.21</v>
      </c>
      <c r="N72" s="124">
        <f t="shared" si="25"/>
        <v>0.025</v>
      </c>
      <c r="O72" s="36">
        <f t="shared" si="25"/>
        <v>1.2</v>
      </c>
      <c r="P72" s="37">
        <f t="shared" si="25"/>
        <v>8.8</v>
      </c>
      <c r="Q72" s="35">
        <f t="shared" si="25"/>
        <v>112</v>
      </c>
      <c r="R72" s="35">
        <f t="shared" si="25"/>
        <v>39</v>
      </c>
      <c r="S72" s="12" t="s">
        <v>50</v>
      </c>
      <c r="T72" s="35">
        <f>AVERAGE(T73)</f>
        <v>192</v>
      </c>
      <c r="U72" s="38" t="s">
        <v>51</v>
      </c>
      <c r="V72" s="11" t="s">
        <v>49</v>
      </c>
      <c r="W72" s="38" t="s">
        <v>52</v>
      </c>
      <c r="X72" s="11" t="s">
        <v>49</v>
      </c>
      <c r="Y72" s="38">
        <f>AVERAGE(Y73)</f>
        <v>0.09</v>
      </c>
      <c r="Z72" s="11" t="s">
        <v>53</v>
      </c>
      <c r="AA72" s="11" t="s">
        <v>54</v>
      </c>
      <c r="AB72" s="11">
        <f>AVERAGE(AB73)</f>
        <v>0.86</v>
      </c>
      <c r="AC72" s="11" t="s">
        <v>49</v>
      </c>
      <c r="AD72" s="38" t="s">
        <v>51</v>
      </c>
      <c r="AE72" s="11">
        <f>AVERAGE(AE73)</f>
        <v>0.26</v>
      </c>
      <c r="AF72" s="11" t="s">
        <v>49</v>
      </c>
      <c r="AG72" s="12">
        <f>AVERAGE(AG73)</f>
        <v>3.1</v>
      </c>
      <c r="AH72" s="38">
        <f>AVERAGE(AH73)</f>
        <v>0.032</v>
      </c>
      <c r="AI72" s="11">
        <f>AVERAGE(AI73)</f>
        <v>0.23</v>
      </c>
    </row>
    <row r="73" spans="1:35" ht="12.75">
      <c r="A73" s="67"/>
      <c r="B73" s="68" t="s">
        <v>108</v>
      </c>
      <c r="C73" s="70">
        <v>0</v>
      </c>
      <c r="D73" s="70">
        <v>0</v>
      </c>
      <c r="E73" s="70">
        <v>0</v>
      </c>
      <c r="F73" s="74">
        <v>7.58</v>
      </c>
      <c r="G73" s="70">
        <v>1.5</v>
      </c>
      <c r="H73" s="74">
        <v>0.46</v>
      </c>
      <c r="I73" s="69">
        <v>856</v>
      </c>
      <c r="J73" s="69">
        <v>760</v>
      </c>
      <c r="K73" s="69">
        <v>226</v>
      </c>
      <c r="L73" s="69">
        <v>182</v>
      </c>
      <c r="M73" s="74">
        <v>0.21</v>
      </c>
      <c r="N73" s="125">
        <v>0.025</v>
      </c>
      <c r="O73" s="70">
        <v>1.2</v>
      </c>
      <c r="P73" s="74">
        <v>8.8</v>
      </c>
      <c r="Q73" s="69">
        <v>112</v>
      </c>
      <c r="R73" s="69">
        <v>39</v>
      </c>
      <c r="S73" s="71" t="s">
        <v>50</v>
      </c>
      <c r="T73" s="69">
        <v>192</v>
      </c>
      <c r="U73" s="120" t="s">
        <v>51</v>
      </c>
      <c r="V73" s="66" t="s">
        <v>49</v>
      </c>
      <c r="W73" s="120" t="s">
        <v>52</v>
      </c>
      <c r="X73" s="66" t="s">
        <v>49</v>
      </c>
      <c r="Y73" s="120">
        <v>0.09</v>
      </c>
      <c r="Z73" s="66" t="s">
        <v>53</v>
      </c>
      <c r="AA73" s="66" t="s">
        <v>54</v>
      </c>
      <c r="AB73" s="66">
        <v>0.86</v>
      </c>
      <c r="AC73" s="66" t="s">
        <v>49</v>
      </c>
      <c r="AD73" s="120" t="s">
        <v>51</v>
      </c>
      <c r="AE73" s="66">
        <v>0.26</v>
      </c>
      <c r="AF73" s="66" t="s">
        <v>49</v>
      </c>
      <c r="AG73" s="71">
        <v>3.1</v>
      </c>
      <c r="AH73" s="120">
        <v>0.032</v>
      </c>
      <c r="AI73" s="66">
        <v>0.23</v>
      </c>
    </row>
    <row r="74" spans="1:35" ht="12.75">
      <c r="A74" s="34">
        <v>11</v>
      </c>
      <c r="B74" s="33" t="s">
        <v>117</v>
      </c>
      <c r="C74" s="36">
        <f>AVERAGE(C75)</f>
        <v>0</v>
      </c>
      <c r="D74" s="36">
        <f>AVERAGE(D75)</f>
        <v>10</v>
      </c>
      <c r="E74" s="36">
        <f>AVERAGE(E75)</f>
        <v>0.3</v>
      </c>
      <c r="F74" s="37">
        <f aca="true" t="shared" si="26" ref="F74:R74">AVERAGE(F75)</f>
        <v>7.75</v>
      </c>
      <c r="G74" s="36">
        <f t="shared" si="26"/>
        <v>1.5</v>
      </c>
      <c r="H74" s="37">
        <f t="shared" si="26"/>
        <v>0.48</v>
      </c>
      <c r="I74" s="35">
        <f t="shared" si="26"/>
        <v>752</v>
      </c>
      <c r="J74" s="35">
        <f t="shared" si="26"/>
        <v>620</v>
      </c>
      <c r="K74" s="35">
        <f t="shared" si="26"/>
        <v>126</v>
      </c>
      <c r="L74" s="35">
        <f t="shared" si="26"/>
        <v>152</v>
      </c>
      <c r="M74" s="37">
        <f t="shared" si="26"/>
        <v>0.65</v>
      </c>
      <c r="N74" s="124">
        <f t="shared" si="26"/>
        <v>0.031</v>
      </c>
      <c r="O74" s="36">
        <f t="shared" si="26"/>
        <v>2</v>
      </c>
      <c r="P74" s="37">
        <f t="shared" si="26"/>
        <v>8.4</v>
      </c>
      <c r="Q74" s="35">
        <f t="shared" si="26"/>
        <v>112</v>
      </c>
      <c r="R74" s="35">
        <f t="shared" si="26"/>
        <v>34</v>
      </c>
      <c r="S74" s="12" t="s">
        <v>50</v>
      </c>
      <c r="T74" s="35">
        <f>AVERAGE(T75)</f>
        <v>264</v>
      </c>
      <c r="U74" s="38" t="s">
        <v>51</v>
      </c>
      <c r="V74" s="11" t="s">
        <v>49</v>
      </c>
      <c r="W74" s="38" t="s">
        <v>52</v>
      </c>
      <c r="X74" s="11" t="s">
        <v>49</v>
      </c>
      <c r="Y74" s="38">
        <f>AVERAGE(Y75)</f>
        <v>0.1</v>
      </c>
      <c r="Z74" s="11" t="s">
        <v>53</v>
      </c>
      <c r="AA74" s="11" t="s">
        <v>54</v>
      </c>
      <c r="AB74" s="11">
        <f>AVERAGE(AB75)</f>
        <v>1.2</v>
      </c>
      <c r="AC74" s="11" t="s">
        <v>49</v>
      </c>
      <c r="AD74" s="38" t="s">
        <v>51</v>
      </c>
      <c r="AE74" s="11">
        <f>AVERAGE(AE75)</f>
        <v>0.76</v>
      </c>
      <c r="AF74" s="11" t="s">
        <v>49</v>
      </c>
      <c r="AG74" s="12">
        <f>AVERAGE(AG75)</f>
        <v>4.3</v>
      </c>
      <c r="AH74" s="38">
        <f>AVERAGE(AH75)</f>
        <v>0.038</v>
      </c>
      <c r="AI74" s="11">
        <f>AVERAGE(AI75)</f>
        <v>0.3</v>
      </c>
    </row>
    <row r="75" spans="1:35" ht="12.75">
      <c r="A75" s="67"/>
      <c r="B75" s="68" t="s">
        <v>109</v>
      </c>
      <c r="C75" s="70">
        <v>0</v>
      </c>
      <c r="D75" s="70">
        <v>10</v>
      </c>
      <c r="E75" s="70">
        <v>0.3</v>
      </c>
      <c r="F75" s="74">
        <v>7.75</v>
      </c>
      <c r="G75" s="70">
        <v>1.5</v>
      </c>
      <c r="H75" s="74">
        <v>0.48</v>
      </c>
      <c r="I75" s="69">
        <v>752</v>
      </c>
      <c r="J75" s="69">
        <v>620</v>
      </c>
      <c r="K75" s="69">
        <v>126</v>
      </c>
      <c r="L75" s="69">
        <v>152</v>
      </c>
      <c r="M75" s="74">
        <v>0.65</v>
      </c>
      <c r="N75" s="125">
        <v>0.031</v>
      </c>
      <c r="O75" s="70">
        <v>2</v>
      </c>
      <c r="P75" s="74">
        <v>8.4</v>
      </c>
      <c r="Q75" s="69">
        <v>112</v>
      </c>
      <c r="R75" s="69">
        <v>34</v>
      </c>
      <c r="S75" s="71" t="s">
        <v>50</v>
      </c>
      <c r="T75" s="69">
        <v>264</v>
      </c>
      <c r="U75" s="120" t="s">
        <v>51</v>
      </c>
      <c r="V75" s="66" t="s">
        <v>49</v>
      </c>
      <c r="W75" s="120" t="s">
        <v>52</v>
      </c>
      <c r="X75" s="66" t="s">
        <v>49</v>
      </c>
      <c r="Y75" s="120">
        <v>0.1</v>
      </c>
      <c r="Z75" s="66" t="s">
        <v>53</v>
      </c>
      <c r="AA75" s="66" t="s">
        <v>54</v>
      </c>
      <c r="AB75" s="66">
        <v>1.2</v>
      </c>
      <c r="AC75" s="66" t="s">
        <v>49</v>
      </c>
      <c r="AD75" s="120" t="s">
        <v>51</v>
      </c>
      <c r="AE75" s="66">
        <v>0.76</v>
      </c>
      <c r="AF75" s="66" t="s">
        <v>49</v>
      </c>
      <c r="AG75" s="71">
        <v>4.3</v>
      </c>
      <c r="AH75" s="120">
        <v>0.038</v>
      </c>
      <c r="AI75" s="66">
        <v>0.3</v>
      </c>
    </row>
    <row r="76" spans="1:35" ht="12.75">
      <c r="A76" s="34">
        <v>12</v>
      </c>
      <c r="B76" s="33" t="s">
        <v>65</v>
      </c>
      <c r="C76" s="36">
        <f>AVERAGE(C77,C78)</f>
        <v>0</v>
      </c>
      <c r="D76" s="36">
        <f>AVERAGE(D77,D78)</f>
        <v>7</v>
      </c>
      <c r="E76" s="36">
        <f>AVERAGE(E77,E78)</f>
        <v>0.25</v>
      </c>
      <c r="F76" s="37">
        <f aca="true" t="shared" si="27" ref="F76:R76">AVERAGE(F77,F78)</f>
        <v>7.64</v>
      </c>
      <c r="G76" s="36">
        <f t="shared" si="27"/>
        <v>1.5</v>
      </c>
      <c r="H76" s="37">
        <f t="shared" si="27"/>
        <v>0.5</v>
      </c>
      <c r="I76" s="35">
        <f t="shared" si="27"/>
        <v>557</v>
      </c>
      <c r="J76" s="35">
        <f t="shared" si="27"/>
        <v>426</v>
      </c>
      <c r="K76" s="35">
        <f t="shared" si="27"/>
        <v>61</v>
      </c>
      <c r="L76" s="35">
        <f t="shared" si="27"/>
        <v>87</v>
      </c>
      <c r="M76" s="37">
        <f t="shared" si="27"/>
        <v>0.415</v>
      </c>
      <c r="N76" s="124">
        <f t="shared" si="27"/>
        <v>0.1025</v>
      </c>
      <c r="O76" s="36">
        <f t="shared" si="27"/>
        <v>2.05</v>
      </c>
      <c r="P76" s="37">
        <f t="shared" si="27"/>
        <v>6.35</v>
      </c>
      <c r="Q76" s="35">
        <f t="shared" si="27"/>
        <v>83</v>
      </c>
      <c r="R76" s="35">
        <f t="shared" si="27"/>
        <v>26.5</v>
      </c>
      <c r="S76" s="12" t="s">
        <v>50</v>
      </c>
      <c r="T76" s="35">
        <f>AVERAGE(T77,T78)</f>
        <v>262</v>
      </c>
      <c r="U76" s="38" t="s">
        <v>51</v>
      </c>
      <c r="V76" s="11" t="s">
        <v>49</v>
      </c>
      <c r="W76" s="38" t="s">
        <v>52</v>
      </c>
      <c r="X76" s="11" t="s">
        <v>49</v>
      </c>
      <c r="Y76" s="38">
        <f>AVERAGE(Y77,Y78)</f>
        <v>0.07150000000000001</v>
      </c>
      <c r="Z76" s="11" t="s">
        <v>53</v>
      </c>
      <c r="AA76" s="11" t="s">
        <v>54</v>
      </c>
      <c r="AB76" s="11">
        <f>AVERAGE(AB77,AB78)</f>
        <v>1.02</v>
      </c>
      <c r="AC76" s="11" t="s">
        <v>49</v>
      </c>
      <c r="AD76" s="38" t="s">
        <v>51</v>
      </c>
      <c r="AE76" s="11">
        <f>AVERAGE(AE77,AE78)</f>
        <v>0.43999999999999995</v>
      </c>
      <c r="AF76" s="11" t="s">
        <v>49</v>
      </c>
      <c r="AG76" s="12">
        <f>AVERAGE(AG77,AG78)</f>
        <v>4.3</v>
      </c>
      <c r="AH76" s="38">
        <f>AVERAGE(AH77,AH78)</f>
        <v>0.036</v>
      </c>
      <c r="AI76" s="11">
        <f>AVERAGE(AI77,AI78)</f>
        <v>0.26</v>
      </c>
    </row>
    <row r="77" spans="1:35" ht="12.75">
      <c r="A77" s="67"/>
      <c r="B77" s="68" t="s">
        <v>110</v>
      </c>
      <c r="C77" s="70">
        <v>0</v>
      </c>
      <c r="D77" s="70">
        <v>0</v>
      </c>
      <c r="E77" s="70">
        <v>0</v>
      </c>
      <c r="F77" s="74">
        <v>7.68</v>
      </c>
      <c r="G77" s="70">
        <v>1.4</v>
      </c>
      <c r="H77" s="74">
        <v>0.54</v>
      </c>
      <c r="I77" s="69">
        <v>593</v>
      </c>
      <c r="J77" s="69">
        <v>467</v>
      </c>
      <c r="K77" s="69">
        <v>86</v>
      </c>
      <c r="L77" s="69">
        <v>94</v>
      </c>
      <c r="M77" s="74">
        <v>0.42</v>
      </c>
      <c r="N77" s="125">
        <v>0.055</v>
      </c>
      <c r="O77" s="70">
        <v>2.5</v>
      </c>
      <c r="P77" s="74">
        <v>6.5</v>
      </c>
      <c r="Q77" s="69">
        <v>80</v>
      </c>
      <c r="R77" s="69">
        <v>30</v>
      </c>
      <c r="S77" s="71" t="s">
        <v>50</v>
      </c>
      <c r="T77" s="69">
        <v>252</v>
      </c>
      <c r="U77" s="120" t="s">
        <v>51</v>
      </c>
      <c r="V77" s="66" t="s">
        <v>49</v>
      </c>
      <c r="W77" s="120" t="s">
        <v>52</v>
      </c>
      <c r="X77" s="66" t="s">
        <v>49</v>
      </c>
      <c r="Y77" s="120">
        <v>0.078</v>
      </c>
      <c r="Z77" s="66" t="s">
        <v>53</v>
      </c>
      <c r="AA77" s="66" t="s">
        <v>54</v>
      </c>
      <c r="AB77" s="66">
        <v>1.2</v>
      </c>
      <c r="AC77" s="66" t="s">
        <v>49</v>
      </c>
      <c r="AD77" s="120" t="s">
        <v>51</v>
      </c>
      <c r="AE77" s="66">
        <v>0.3</v>
      </c>
      <c r="AF77" s="66" t="s">
        <v>49</v>
      </c>
      <c r="AG77" s="71">
        <v>4.1</v>
      </c>
      <c r="AH77" s="120">
        <v>0.036</v>
      </c>
      <c r="AI77" s="66">
        <v>0.26</v>
      </c>
    </row>
    <row r="78" spans="1:35" ht="12.75">
      <c r="A78" s="67"/>
      <c r="B78" s="68" t="s">
        <v>111</v>
      </c>
      <c r="C78" s="70">
        <v>0</v>
      </c>
      <c r="D78" s="70">
        <v>14</v>
      </c>
      <c r="E78" s="70">
        <v>0.5</v>
      </c>
      <c r="F78" s="74">
        <v>7.6</v>
      </c>
      <c r="G78" s="70">
        <v>1.6</v>
      </c>
      <c r="H78" s="74">
        <v>0.46</v>
      </c>
      <c r="I78" s="69">
        <v>521</v>
      </c>
      <c r="J78" s="69">
        <v>385</v>
      </c>
      <c r="K78" s="69">
        <v>36</v>
      </c>
      <c r="L78" s="69">
        <v>80</v>
      </c>
      <c r="M78" s="74">
        <v>0.41</v>
      </c>
      <c r="N78" s="125">
        <v>0.15</v>
      </c>
      <c r="O78" s="70">
        <v>1.6</v>
      </c>
      <c r="P78" s="74">
        <v>6.2</v>
      </c>
      <c r="Q78" s="69">
        <v>86</v>
      </c>
      <c r="R78" s="69">
        <v>23</v>
      </c>
      <c r="S78" s="71" t="s">
        <v>50</v>
      </c>
      <c r="T78" s="69">
        <v>272</v>
      </c>
      <c r="U78" s="120" t="s">
        <v>51</v>
      </c>
      <c r="V78" s="66" t="s">
        <v>49</v>
      </c>
      <c r="W78" s="120" t="s">
        <v>52</v>
      </c>
      <c r="X78" s="66" t="s">
        <v>49</v>
      </c>
      <c r="Y78" s="120">
        <v>0.065</v>
      </c>
      <c r="Z78" s="66" t="s">
        <v>53</v>
      </c>
      <c r="AA78" s="66" t="s">
        <v>54</v>
      </c>
      <c r="AB78" s="66">
        <v>0.84</v>
      </c>
      <c r="AC78" s="66" t="s">
        <v>49</v>
      </c>
      <c r="AD78" s="120" t="s">
        <v>51</v>
      </c>
      <c r="AE78" s="66">
        <v>0.58</v>
      </c>
      <c r="AF78" s="66" t="s">
        <v>49</v>
      </c>
      <c r="AG78" s="71">
        <v>4.5</v>
      </c>
      <c r="AH78" s="120">
        <v>0.036</v>
      </c>
      <c r="AI78" s="66">
        <v>0.26</v>
      </c>
    </row>
    <row r="79" spans="1:35" ht="12.75">
      <c r="A79" s="34">
        <v>13</v>
      </c>
      <c r="B79" s="33" t="s">
        <v>66</v>
      </c>
      <c r="C79" s="36">
        <f>AVERAGE(C80)</f>
        <v>0</v>
      </c>
      <c r="D79" s="36">
        <f>AVERAGE(D80)</f>
        <v>14</v>
      </c>
      <c r="E79" s="36">
        <f>AVERAGE(E80)</f>
        <v>0.6</v>
      </c>
      <c r="F79" s="37">
        <f aca="true" t="shared" si="28" ref="F79:R79">AVERAGE(F80)</f>
        <v>7.62</v>
      </c>
      <c r="G79" s="36">
        <f t="shared" si="28"/>
        <v>1.8</v>
      </c>
      <c r="H79" s="37">
        <f t="shared" si="28"/>
        <v>0.51</v>
      </c>
      <c r="I79" s="35">
        <f t="shared" si="28"/>
        <v>775.5</v>
      </c>
      <c r="J79" s="35">
        <f t="shared" si="28"/>
        <v>636.5</v>
      </c>
      <c r="K79" s="35">
        <f t="shared" si="28"/>
        <v>128</v>
      </c>
      <c r="L79" s="35">
        <f t="shared" si="28"/>
        <v>160</v>
      </c>
      <c r="M79" s="37">
        <f t="shared" si="28"/>
        <v>1</v>
      </c>
      <c r="N79" s="124">
        <f t="shared" si="28"/>
        <v>0.085</v>
      </c>
      <c r="O79" s="36">
        <f t="shared" si="28"/>
        <v>1.5</v>
      </c>
      <c r="P79" s="37">
        <f t="shared" si="28"/>
        <v>8.9</v>
      </c>
      <c r="Q79" s="35">
        <f t="shared" si="28"/>
        <v>100</v>
      </c>
      <c r="R79" s="35">
        <f t="shared" si="28"/>
        <v>47</v>
      </c>
      <c r="S79" s="12" t="s">
        <v>50</v>
      </c>
      <c r="T79" s="35">
        <f>AVERAGE(T80)</f>
        <v>278</v>
      </c>
      <c r="U79" s="38" t="s">
        <v>51</v>
      </c>
      <c r="V79" s="11" t="s">
        <v>49</v>
      </c>
      <c r="W79" s="38" t="s">
        <v>52</v>
      </c>
      <c r="X79" s="11" t="s">
        <v>49</v>
      </c>
      <c r="Y79" s="38">
        <f>AVERAGE(Y80)</f>
        <v>0.08</v>
      </c>
      <c r="Z79" s="11" t="s">
        <v>53</v>
      </c>
      <c r="AA79" s="11" t="s">
        <v>54</v>
      </c>
      <c r="AB79" s="11">
        <f>AVERAGE(AB80)</f>
        <v>1.5</v>
      </c>
      <c r="AC79" s="11" t="s">
        <v>49</v>
      </c>
      <c r="AD79" s="38" t="s">
        <v>51</v>
      </c>
      <c r="AE79" s="11">
        <f>AVERAGE(AE80)</f>
        <v>0.85</v>
      </c>
      <c r="AF79" s="11" t="s">
        <v>49</v>
      </c>
      <c r="AG79" s="12">
        <f>AVERAGE(AG80)</f>
        <v>4.6</v>
      </c>
      <c r="AH79" s="38">
        <f>AVERAGE(AH80)</f>
        <v>0.039</v>
      </c>
      <c r="AI79" s="11">
        <f>AVERAGE(AI80)</f>
        <v>0.33</v>
      </c>
    </row>
    <row r="80" spans="1:35" ht="12.75">
      <c r="A80" s="67"/>
      <c r="B80" s="68" t="s">
        <v>112</v>
      </c>
      <c r="C80" s="70">
        <v>0</v>
      </c>
      <c r="D80" s="70">
        <v>14</v>
      </c>
      <c r="E80" s="70">
        <v>0.6</v>
      </c>
      <c r="F80" s="74">
        <v>7.62</v>
      </c>
      <c r="G80" s="70">
        <v>1.8</v>
      </c>
      <c r="H80" s="74">
        <v>0.51</v>
      </c>
      <c r="I80" s="69">
        <v>775.5</v>
      </c>
      <c r="J80" s="69">
        <v>636.5</v>
      </c>
      <c r="K80" s="69">
        <v>128</v>
      </c>
      <c r="L80" s="69">
        <v>160</v>
      </c>
      <c r="M80" s="74">
        <v>1</v>
      </c>
      <c r="N80" s="125">
        <v>0.085</v>
      </c>
      <c r="O80" s="70">
        <v>1.5</v>
      </c>
      <c r="P80" s="74">
        <v>8.9</v>
      </c>
      <c r="Q80" s="69">
        <v>100</v>
      </c>
      <c r="R80" s="69">
        <v>47</v>
      </c>
      <c r="S80" s="71" t="s">
        <v>50</v>
      </c>
      <c r="T80" s="69">
        <v>278</v>
      </c>
      <c r="U80" s="120" t="s">
        <v>51</v>
      </c>
      <c r="V80" s="66" t="s">
        <v>49</v>
      </c>
      <c r="W80" s="120" t="s">
        <v>52</v>
      </c>
      <c r="X80" s="66" t="s">
        <v>49</v>
      </c>
      <c r="Y80" s="120">
        <v>0.08</v>
      </c>
      <c r="Z80" s="66" t="s">
        <v>53</v>
      </c>
      <c r="AA80" s="66" t="s">
        <v>54</v>
      </c>
      <c r="AB80" s="66">
        <v>1.5</v>
      </c>
      <c r="AC80" s="66" t="s">
        <v>49</v>
      </c>
      <c r="AD80" s="120" t="s">
        <v>51</v>
      </c>
      <c r="AE80" s="66">
        <v>0.85</v>
      </c>
      <c r="AF80" s="66" t="s">
        <v>49</v>
      </c>
      <c r="AG80" s="71">
        <v>4.6</v>
      </c>
      <c r="AH80" s="120">
        <v>0.039</v>
      </c>
      <c r="AI80" s="66">
        <v>0.33</v>
      </c>
    </row>
    <row r="81" spans="1:35" ht="12.75">
      <c r="A81" s="33"/>
      <c r="B81" s="34" t="s">
        <v>47</v>
      </c>
      <c r="C81" s="36">
        <f aca="true" t="shared" si="29" ref="C81:L81">AVERAGE(C49,C51,C55,C58,C60,C64,C66,C68,C70,C72,C74,C76,C79)</f>
        <v>0</v>
      </c>
      <c r="D81" s="36">
        <f t="shared" si="29"/>
        <v>4.730769230769231</v>
      </c>
      <c r="E81" s="36">
        <f t="shared" si="29"/>
        <v>0.21666666666666667</v>
      </c>
      <c r="F81" s="37">
        <f t="shared" si="29"/>
        <v>7.549743589743589</v>
      </c>
      <c r="G81" s="36">
        <f t="shared" si="29"/>
        <v>1.5846153846153848</v>
      </c>
      <c r="H81" s="37">
        <f t="shared" si="29"/>
        <v>0.5099999999999999</v>
      </c>
      <c r="I81" s="35">
        <f t="shared" si="29"/>
        <v>704.5128205128204</v>
      </c>
      <c r="J81" s="35">
        <f t="shared" si="29"/>
        <v>583.1282051282051</v>
      </c>
      <c r="K81" s="35">
        <f t="shared" si="29"/>
        <v>115.12820512820514</v>
      </c>
      <c r="L81" s="35">
        <f t="shared" si="29"/>
        <v>150.48717948717947</v>
      </c>
      <c r="M81" s="102">
        <f aca="true" t="shared" si="30" ref="M81:R81">AVERAGE(M49,M51,M55,M58,M60,M64,M66,M68,M70,M72,M74,M76,M79)</f>
        <v>0.47448717948717956</v>
      </c>
      <c r="N81" s="129">
        <f t="shared" si="30"/>
        <v>0.04161538461538462</v>
      </c>
      <c r="O81" s="36">
        <f t="shared" si="30"/>
        <v>3.1038461538461535</v>
      </c>
      <c r="P81" s="37">
        <f t="shared" si="30"/>
        <v>8.021794871794873</v>
      </c>
      <c r="Q81" s="35">
        <f t="shared" si="30"/>
        <v>103.25641025641026</v>
      </c>
      <c r="R81" s="35">
        <f t="shared" si="30"/>
        <v>34.75641025641026</v>
      </c>
      <c r="S81" s="133" t="s">
        <v>50</v>
      </c>
      <c r="T81" s="35">
        <f>AVERAGE(T49,T51,T55,T58,T60,T64,T66,T68,T70,T72,T74,T76,T79)</f>
        <v>242.76923076923077</v>
      </c>
      <c r="U81" s="134" t="s">
        <v>51</v>
      </c>
      <c r="V81" s="92" t="s">
        <v>49</v>
      </c>
      <c r="W81" s="134" t="s">
        <v>52</v>
      </c>
      <c r="X81" s="92" t="s">
        <v>49</v>
      </c>
      <c r="Y81" s="134">
        <f>AVERAGE(Y49,Y51,Y55,Y58,Y60,Y64,Y66,Y68,Y70,Y72,Y74,Y76,Y79)</f>
        <v>0.08828333333333332</v>
      </c>
      <c r="Z81" s="92" t="s">
        <v>53</v>
      </c>
      <c r="AA81" s="92" t="s">
        <v>54</v>
      </c>
      <c r="AB81" s="11">
        <f>AVERAGE(AB49,AB51,AB55,AB58,AB60,AB64,AB66,AB68,AB70,AB72,AB74,AB76,AB79)</f>
        <v>1.049102564102564</v>
      </c>
      <c r="AC81" s="92" t="s">
        <v>49</v>
      </c>
      <c r="AD81" s="134" t="s">
        <v>51</v>
      </c>
      <c r="AE81" s="11">
        <f>AVERAGE(AE49,AE51,AE55,AE58,AE60,AE64,AE66,AE68,AE70,AE72,AE74,AE76,AE79)</f>
        <v>0.5119230769230769</v>
      </c>
      <c r="AF81" s="92" t="s">
        <v>49</v>
      </c>
      <c r="AG81" s="12">
        <f>AVERAGE(AG49,AG51,AG55,AG58,AG60,AG64,AG66,AG68,AG70,AG72,AG74,AG76,AG79)</f>
        <v>3.9692307692307693</v>
      </c>
      <c r="AH81" s="38">
        <f>AVERAGE(AH49,AH51,AH55,AH58,AH60,AH64,AH66,AH68,AH70,AH72,AH74,AH76,AH79)</f>
        <v>0.03630769230769231</v>
      </c>
      <c r="AI81" s="11">
        <f>AVERAGE(AI49,AI51,AI55,AI58,AI60,AI64,AI66,AI68,AI70,AI72,AI74,AI76,AI79)</f>
        <v>0.29307692307692307</v>
      </c>
    </row>
    <row r="82" spans="3:35" ht="12.75">
      <c r="C82" s="19" t="s">
        <v>2</v>
      </c>
      <c r="D82" s="19" t="s">
        <v>119</v>
      </c>
      <c r="E82" s="19" t="s">
        <v>4</v>
      </c>
      <c r="F82" s="19" t="s">
        <v>5</v>
      </c>
      <c r="G82" s="19" t="s">
        <v>120</v>
      </c>
      <c r="H82" s="19" t="s">
        <v>7</v>
      </c>
      <c r="I82" s="19" t="s">
        <v>121</v>
      </c>
      <c r="J82" s="19" t="s">
        <v>122</v>
      </c>
      <c r="K82" s="19" t="s">
        <v>10</v>
      </c>
      <c r="L82" s="19" t="s">
        <v>11</v>
      </c>
      <c r="M82" s="19" t="s">
        <v>123</v>
      </c>
      <c r="N82" s="19" t="s">
        <v>124</v>
      </c>
      <c r="O82" s="19" t="s">
        <v>125</v>
      </c>
      <c r="P82" s="19" t="s">
        <v>15</v>
      </c>
      <c r="Q82" s="19" t="s">
        <v>16</v>
      </c>
      <c r="R82" s="19" t="s">
        <v>17</v>
      </c>
      <c r="S82" s="19" t="s">
        <v>18</v>
      </c>
      <c r="T82" s="19" t="s">
        <v>126</v>
      </c>
      <c r="U82" s="19" t="s">
        <v>20</v>
      </c>
      <c r="V82" s="19" t="s">
        <v>21</v>
      </c>
      <c r="W82" s="19" t="s">
        <v>22</v>
      </c>
      <c r="X82" s="19" t="s">
        <v>23</v>
      </c>
      <c r="Y82" s="19" t="s">
        <v>24</v>
      </c>
      <c r="Z82" s="19" t="s">
        <v>25</v>
      </c>
      <c r="AA82" s="19" t="s">
        <v>127</v>
      </c>
      <c r="AB82" s="19" t="s">
        <v>128</v>
      </c>
      <c r="AC82" s="19" t="s">
        <v>129</v>
      </c>
      <c r="AD82" s="19" t="s">
        <v>130</v>
      </c>
      <c r="AE82" s="19" t="s">
        <v>131</v>
      </c>
      <c r="AF82" s="19" t="s">
        <v>27</v>
      </c>
      <c r="AG82" s="19" t="s">
        <v>32</v>
      </c>
      <c r="AH82" s="17" t="s">
        <v>33</v>
      </c>
      <c r="AI82" s="19" t="s">
        <v>34</v>
      </c>
    </row>
  </sheetData>
  <sheetProtection/>
  <mergeCells count="1">
    <mergeCell ref="J47:M47"/>
  </mergeCells>
  <printOptions/>
  <pageMargins left="0.19652777777777777" right="0.19652777777777777" top="0.4618055555555556" bottom="0.4618055555555556" header="0.19652777777777777" footer="0.19652777777777777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82"/>
  <sheetViews>
    <sheetView zoomScale="75" zoomScaleNormal="75" zoomScalePageLayoutView="0" workbookViewId="0" topLeftCell="A1">
      <selection activeCell="C1" sqref="C1"/>
    </sheetView>
  </sheetViews>
  <sheetFormatPr defaultColWidth="11.57421875" defaultRowHeight="12.75"/>
  <cols>
    <col min="1" max="1" width="20.00390625" style="0" customWidth="1"/>
    <col min="2" max="2" width="10.8515625" style="0" customWidth="1"/>
    <col min="3" max="3" width="8.7109375" style="0" customWidth="1"/>
    <col min="4" max="4" width="9.140625" style="0" customWidth="1"/>
    <col min="5" max="5" width="9.00390625" style="0" customWidth="1"/>
    <col min="6" max="6" width="8.57421875" style="0" customWidth="1"/>
  </cols>
  <sheetData>
    <row r="1" spans="3:15" ht="12.75">
      <c r="C1" s="141" t="s">
        <v>133</v>
      </c>
      <c r="D1" s="141"/>
      <c r="E1" s="141"/>
      <c r="F1" s="141"/>
      <c r="G1" s="141"/>
      <c r="H1" s="141"/>
      <c r="I1" s="141"/>
      <c r="J1" s="141"/>
      <c r="K1" s="141"/>
      <c r="L1" s="141"/>
      <c r="M1" s="145"/>
      <c r="N1" s="141"/>
      <c r="O1" s="142"/>
    </row>
    <row r="2" ht="12.75">
      <c r="P2" s="142"/>
    </row>
    <row r="3" spans="1:19" ht="12.75">
      <c r="A3" s="3"/>
      <c r="B3" s="3"/>
      <c r="C3" s="3"/>
      <c r="D3" s="3"/>
      <c r="E3" s="3"/>
      <c r="F3" s="3" t="s">
        <v>35</v>
      </c>
      <c r="G3" s="1" t="s">
        <v>35</v>
      </c>
      <c r="H3" s="1"/>
      <c r="I3" s="4" t="s">
        <v>36</v>
      </c>
      <c r="J3" s="3"/>
      <c r="K3" s="3"/>
      <c r="L3" s="3"/>
      <c r="M3" s="3"/>
      <c r="N3" s="3"/>
      <c r="O3" s="3"/>
      <c r="P3" s="3"/>
      <c r="Q3" s="3"/>
      <c r="S3" t="s">
        <v>35</v>
      </c>
    </row>
    <row r="4" spans="1:34" ht="12.75">
      <c r="A4" s="17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7" t="s">
        <v>12</v>
      </c>
      <c r="M4" s="17" t="s">
        <v>13</v>
      </c>
      <c r="N4" s="17" t="s">
        <v>14</v>
      </c>
      <c r="O4" s="17" t="s">
        <v>15</v>
      </c>
      <c r="P4" s="18" t="s">
        <v>16</v>
      </c>
      <c r="Q4" s="18" t="s">
        <v>17</v>
      </c>
      <c r="R4" s="18" t="s">
        <v>18</v>
      </c>
      <c r="S4" s="18" t="s">
        <v>19</v>
      </c>
      <c r="T4" s="17" t="s">
        <v>20</v>
      </c>
      <c r="U4" s="17" t="s">
        <v>21</v>
      </c>
      <c r="V4" s="17" t="s">
        <v>22</v>
      </c>
      <c r="W4" s="17" t="s">
        <v>23</v>
      </c>
      <c r="X4" s="17" t="s">
        <v>24</v>
      </c>
      <c r="Y4" s="17" t="s">
        <v>25</v>
      </c>
      <c r="Z4" s="17" t="s">
        <v>26</v>
      </c>
      <c r="AA4" s="17" t="s">
        <v>29</v>
      </c>
      <c r="AB4" s="17" t="s">
        <v>28</v>
      </c>
      <c r="AC4" s="17" t="s">
        <v>30</v>
      </c>
      <c r="AD4" s="17" t="s">
        <v>31</v>
      </c>
      <c r="AE4" s="17" t="s">
        <v>27</v>
      </c>
      <c r="AF4" s="17" t="s">
        <v>32</v>
      </c>
      <c r="AG4" s="17" t="s">
        <v>33</v>
      </c>
      <c r="AH4" s="19" t="s">
        <v>34</v>
      </c>
    </row>
    <row r="5" spans="1:34" ht="12.75">
      <c r="A5" s="20">
        <v>2</v>
      </c>
      <c r="B5" s="20">
        <v>3</v>
      </c>
      <c r="C5" s="20">
        <v>4</v>
      </c>
      <c r="D5" s="20">
        <v>5</v>
      </c>
      <c r="E5" s="20">
        <v>6</v>
      </c>
      <c r="F5" s="20">
        <v>7</v>
      </c>
      <c r="G5" s="20">
        <v>8</v>
      </c>
      <c r="H5" s="20">
        <v>9</v>
      </c>
      <c r="I5" s="20">
        <v>10</v>
      </c>
      <c r="J5" s="20">
        <v>11</v>
      </c>
      <c r="K5" s="20">
        <v>12</v>
      </c>
      <c r="L5" s="20">
        <v>13</v>
      </c>
      <c r="M5" s="20">
        <v>14</v>
      </c>
      <c r="N5" s="20">
        <v>15</v>
      </c>
      <c r="O5" s="20">
        <v>16</v>
      </c>
      <c r="P5" s="20">
        <v>17</v>
      </c>
      <c r="Q5" s="20">
        <v>18</v>
      </c>
      <c r="R5" s="20">
        <v>19</v>
      </c>
      <c r="S5" s="20">
        <v>20</v>
      </c>
      <c r="T5" s="20">
        <v>21</v>
      </c>
      <c r="U5" s="20">
        <v>22</v>
      </c>
      <c r="V5" s="20">
        <v>23</v>
      </c>
      <c r="W5" s="20">
        <v>24</v>
      </c>
      <c r="X5" s="20">
        <v>25</v>
      </c>
      <c r="Y5" s="20">
        <v>26</v>
      </c>
      <c r="Z5" s="20">
        <v>27</v>
      </c>
      <c r="AA5" s="20">
        <v>28</v>
      </c>
      <c r="AB5" s="20">
        <v>29</v>
      </c>
      <c r="AC5" s="20">
        <v>30</v>
      </c>
      <c r="AD5" s="20">
        <v>31</v>
      </c>
      <c r="AE5" s="20">
        <v>32</v>
      </c>
      <c r="AF5" s="20">
        <v>33</v>
      </c>
      <c r="AG5" s="20">
        <v>34</v>
      </c>
      <c r="AH5" s="20">
        <v>35</v>
      </c>
    </row>
    <row r="6" spans="1:34" ht="12.75">
      <c r="A6" s="40" t="s">
        <v>37</v>
      </c>
      <c r="B6" s="12">
        <f>AVERAGE(B7,B8,B9)</f>
        <v>0</v>
      </c>
      <c r="C6" s="12">
        <f>AVERAGE(C7,C8,C9)</f>
        <v>0</v>
      </c>
      <c r="D6" s="12">
        <f>AVERAGE(D7,D8,D9)</f>
        <v>0</v>
      </c>
      <c r="E6" s="11">
        <f>AVERAGE(E7,E8,E9)</f>
        <v>7.353333333333333</v>
      </c>
      <c r="F6" s="12">
        <f>AVERAGE(F7,F8,F9)</f>
        <v>1.9000000000000001</v>
      </c>
      <c r="G6" s="11">
        <f>AVERAGE(G7,G8,G9)</f>
        <v>0.5466666666666667</v>
      </c>
      <c r="H6" s="58">
        <f>AVERAGE(H7,H8,H9)</f>
        <v>829.3333333333334</v>
      </c>
      <c r="I6" s="58">
        <f aca="true" t="shared" si="0" ref="I6:AA6">AVERAGE(I7,I8,I9)</f>
        <v>738.3333333333334</v>
      </c>
      <c r="J6" s="58">
        <f t="shared" si="0"/>
        <v>236.66666666666666</v>
      </c>
      <c r="K6" s="58">
        <f t="shared" si="0"/>
        <v>159.66666666666666</v>
      </c>
      <c r="L6" s="11">
        <f t="shared" si="0"/>
        <v>0.08666666666666667</v>
      </c>
      <c r="M6" s="38">
        <f t="shared" si="0"/>
        <v>0.03366666666666667</v>
      </c>
      <c r="N6" s="12">
        <f t="shared" si="0"/>
        <v>2.1666666666666665</v>
      </c>
      <c r="O6" s="11">
        <f t="shared" si="0"/>
        <v>8.4</v>
      </c>
      <c r="P6" s="58">
        <f t="shared" si="0"/>
        <v>102.66666666666667</v>
      </c>
      <c r="Q6" s="58">
        <f t="shared" si="0"/>
        <v>39.666666666666664</v>
      </c>
      <c r="R6" s="12" t="s">
        <v>50</v>
      </c>
      <c r="S6" s="58">
        <f t="shared" si="0"/>
        <v>182</v>
      </c>
      <c r="T6" s="38" t="s">
        <v>51</v>
      </c>
      <c r="U6" s="11" t="s">
        <v>49</v>
      </c>
      <c r="V6" s="38" t="s">
        <v>52</v>
      </c>
      <c r="W6" s="11" t="s">
        <v>49</v>
      </c>
      <c r="X6" s="38" t="s">
        <v>49</v>
      </c>
      <c r="Y6" s="11" t="s">
        <v>53</v>
      </c>
      <c r="Z6" s="11" t="s">
        <v>54</v>
      </c>
      <c r="AA6" s="11">
        <f t="shared" si="0"/>
        <v>0.9666666666666668</v>
      </c>
      <c r="AB6" s="11" t="s">
        <v>49</v>
      </c>
      <c r="AC6" s="38" t="s">
        <v>51</v>
      </c>
      <c r="AD6" s="11" t="s">
        <v>48</v>
      </c>
      <c r="AE6" s="11" t="s">
        <v>49</v>
      </c>
      <c r="AF6" s="12">
        <f>AVERAGE(AF7,AF8,AF9)</f>
        <v>3</v>
      </c>
      <c r="AG6" s="38">
        <f>AVERAGE(AG7,AG8,AG9)</f>
        <v>0.03</v>
      </c>
      <c r="AH6" s="11">
        <f>AVERAGE(AH7,AH8,AH9)</f>
        <v>0.28</v>
      </c>
    </row>
    <row r="7" spans="1:34" ht="12.75">
      <c r="A7" s="22" t="s">
        <v>69</v>
      </c>
      <c r="B7" s="29">
        <v>0</v>
      </c>
      <c r="C7" s="29">
        <v>0</v>
      </c>
      <c r="D7" s="29">
        <v>0</v>
      </c>
      <c r="E7" s="27">
        <v>7.64</v>
      </c>
      <c r="F7" s="29">
        <v>1.8</v>
      </c>
      <c r="G7" s="27">
        <v>0.62</v>
      </c>
      <c r="H7" s="31">
        <v>690</v>
      </c>
      <c r="I7" s="31">
        <v>593</v>
      </c>
      <c r="J7" s="31">
        <v>170</v>
      </c>
      <c r="K7" s="31">
        <v>125</v>
      </c>
      <c r="L7" s="27">
        <v>0.1</v>
      </c>
      <c r="M7" s="119">
        <v>0.025</v>
      </c>
      <c r="N7" s="29">
        <v>1.5</v>
      </c>
      <c r="O7" s="27">
        <v>7.4</v>
      </c>
      <c r="P7" s="31">
        <v>90</v>
      </c>
      <c r="Q7" s="31">
        <v>35</v>
      </c>
      <c r="R7" s="29" t="s">
        <v>50</v>
      </c>
      <c r="S7" s="31">
        <v>194</v>
      </c>
      <c r="T7" s="119" t="s">
        <v>51</v>
      </c>
      <c r="U7" s="27" t="s">
        <v>49</v>
      </c>
      <c r="V7" s="119" t="s">
        <v>52</v>
      </c>
      <c r="W7" s="27" t="s">
        <v>49</v>
      </c>
      <c r="X7" s="119" t="s">
        <v>49</v>
      </c>
      <c r="Y7" s="27" t="s">
        <v>53</v>
      </c>
      <c r="Z7" s="27" t="s">
        <v>54</v>
      </c>
      <c r="AA7" s="27">
        <v>1.4</v>
      </c>
      <c r="AB7" s="27" t="s">
        <v>49</v>
      </c>
      <c r="AC7" s="119" t="s">
        <v>51</v>
      </c>
      <c r="AD7" s="27" t="s">
        <v>48</v>
      </c>
      <c r="AE7" s="27" t="s">
        <v>49</v>
      </c>
      <c r="AF7" s="29">
        <v>3.2</v>
      </c>
      <c r="AG7" s="119">
        <v>0.03</v>
      </c>
      <c r="AH7" s="27">
        <v>0.28</v>
      </c>
    </row>
    <row r="8" spans="1:34" ht="12.75">
      <c r="A8" s="22" t="s">
        <v>67</v>
      </c>
      <c r="B8" s="29">
        <v>0</v>
      </c>
      <c r="C8" s="29">
        <v>0</v>
      </c>
      <c r="D8" s="29">
        <v>0</v>
      </c>
      <c r="E8" s="27">
        <v>7.21</v>
      </c>
      <c r="F8" s="29">
        <v>1.9</v>
      </c>
      <c r="G8" s="27">
        <v>0.48</v>
      </c>
      <c r="H8" s="31">
        <v>893</v>
      </c>
      <c r="I8" s="31">
        <v>807</v>
      </c>
      <c r="J8" s="31">
        <v>270</v>
      </c>
      <c r="K8" s="31">
        <v>176</v>
      </c>
      <c r="L8" s="27">
        <v>0.07</v>
      </c>
      <c r="M8" s="119">
        <v>0.031</v>
      </c>
      <c r="N8" s="29">
        <v>1.8</v>
      </c>
      <c r="O8" s="27">
        <v>8.8</v>
      </c>
      <c r="P8" s="31">
        <v>110</v>
      </c>
      <c r="Q8" s="31">
        <v>40</v>
      </c>
      <c r="R8" s="29" t="s">
        <v>50</v>
      </c>
      <c r="S8" s="31">
        <v>172</v>
      </c>
      <c r="T8" s="119" t="s">
        <v>51</v>
      </c>
      <c r="U8" s="27" t="s">
        <v>49</v>
      </c>
      <c r="V8" s="119" t="s">
        <v>52</v>
      </c>
      <c r="W8" s="27" t="s">
        <v>49</v>
      </c>
      <c r="X8" s="119" t="s">
        <v>49</v>
      </c>
      <c r="Y8" s="27" t="s">
        <v>53</v>
      </c>
      <c r="Z8" s="27" t="s">
        <v>54</v>
      </c>
      <c r="AA8" s="27">
        <v>0.8</v>
      </c>
      <c r="AB8" s="27" t="s">
        <v>49</v>
      </c>
      <c r="AC8" s="119" t="s">
        <v>51</v>
      </c>
      <c r="AD8" s="27" t="s">
        <v>48</v>
      </c>
      <c r="AE8" s="27" t="s">
        <v>49</v>
      </c>
      <c r="AF8" s="29">
        <v>2.8</v>
      </c>
      <c r="AG8" s="119">
        <v>0.03</v>
      </c>
      <c r="AH8" s="27">
        <v>0.28</v>
      </c>
    </row>
    <row r="9" spans="1:34" ht="12.75">
      <c r="A9" s="22" t="s">
        <v>68</v>
      </c>
      <c r="B9" s="29">
        <v>0</v>
      </c>
      <c r="C9" s="29">
        <v>0</v>
      </c>
      <c r="D9" s="29">
        <v>0</v>
      </c>
      <c r="E9" s="27">
        <v>7.21</v>
      </c>
      <c r="F9" s="29">
        <v>2</v>
      </c>
      <c r="G9" s="27">
        <v>0.54</v>
      </c>
      <c r="H9" s="31">
        <v>905</v>
      </c>
      <c r="I9" s="31">
        <v>815</v>
      </c>
      <c r="J9" s="31">
        <v>270</v>
      </c>
      <c r="K9" s="31">
        <v>178</v>
      </c>
      <c r="L9" s="27">
        <v>0.09</v>
      </c>
      <c r="M9" s="119">
        <v>0.045</v>
      </c>
      <c r="N9" s="29">
        <v>3.2</v>
      </c>
      <c r="O9" s="27">
        <v>9</v>
      </c>
      <c r="P9" s="31">
        <v>108</v>
      </c>
      <c r="Q9" s="31">
        <v>44</v>
      </c>
      <c r="R9" s="29" t="s">
        <v>50</v>
      </c>
      <c r="S9" s="31">
        <v>180</v>
      </c>
      <c r="T9" s="119" t="s">
        <v>51</v>
      </c>
      <c r="U9" s="27" t="s">
        <v>49</v>
      </c>
      <c r="V9" s="119" t="s">
        <v>52</v>
      </c>
      <c r="W9" s="27" t="s">
        <v>49</v>
      </c>
      <c r="X9" s="119" t="s">
        <v>49</v>
      </c>
      <c r="Y9" s="27" t="s">
        <v>53</v>
      </c>
      <c r="Z9" s="27" t="s">
        <v>54</v>
      </c>
      <c r="AA9" s="27">
        <v>0.7</v>
      </c>
      <c r="AB9" s="27" t="s">
        <v>49</v>
      </c>
      <c r="AC9" s="119" t="s">
        <v>51</v>
      </c>
      <c r="AD9" s="27" t="s">
        <v>48</v>
      </c>
      <c r="AE9" s="27" t="s">
        <v>49</v>
      </c>
      <c r="AF9" s="29">
        <v>3</v>
      </c>
      <c r="AG9" s="119">
        <v>0.03</v>
      </c>
      <c r="AH9" s="27">
        <v>0.28</v>
      </c>
    </row>
    <row r="10" spans="1:34" ht="12.75">
      <c r="A10" s="40" t="s">
        <v>38</v>
      </c>
      <c r="B10" s="12">
        <f aca="true" t="shared" si="1" ref="B10:AH10">AVERAGE(B11,B12,B13)</f>
        <v>0</v>
      </c>
      <c r="C10" s="12">
        <f t="shared" si="1"/>
        <v>0.3333333333333333</v>
      </c>
      <c r="D10" s="12">
        <f t="shared" si="1"/>
        <v>0.16666666666666666</v>
      </c>
      <c r="E10" s="11">
        <f t="shared" si="1"/>
        <v>7.596666666666667</v>
      </c>
      <c r="F10" s="12">
        <f t="shared" si="1"/>
        <v>1.2666666666666666</v>
      </c>
      <c r="G10" s="11">
        <f t="shared" si="1"/>
        <v>0.5533333333333333</v>
      </c>
      <c r="H10" s="58">
        <f t="shared" si="1"/>
        <v>718.6666666666666</v>
      </c>
      <c r="I10" s="58">
        <f t="shared" si="1"/>
        <v>618.6666666666666</v>
      </c>
      <c r="J10" s="58">
        <f t="shared" si="1"/>
        <v>142.66666666666666</v>
      </c>
      <c r="K10" s="58">
        <f t="shared" si="1"/>
        <v>167.33333333333334</v>
      </c>
      <c r="L10" s="11">
        <f t="shared" si="1"/>
        <v>0.07</v>
      </c>
      <c r="M10" s="38">
        <f t="shared" si="1"/>
        <v>0.028</v>
      </c>
      <c r="N10" s="12">
        <f t="shared" si="1"/>
        <v>5.7</v>
      </c>
      <c r="O10" s="11">
        <f t="shared" si="1"/>
        <v>8.4</v>
      </c>
      <c r="P10" s="58">
        <f t="shared" si="1"/>
        <v>110.66666666666667</v>
      </c>
      <c r="Q10" s="58">
        <f t="shared" si="1"/>
        <v>34.666666666666664</v>
      </c>
      <c r="R10" s="12" t="s">
        <v>50</v>
      </c>
      <c r="S10" s="58">
        <f t="shared" si="1"/>
        <v>200</v>
      </c>
      <c r="T10" s="38" t="s">
        <v>51</v>
      </c>
      <c r="U10" s="11" t="s">
        <v>49</v>
      </c>
      <c r="V10" s="38" t="s">
        <v>52</v>
      </c>
      <c r="W10" s="11" t="s">
        <v>49</v>
      </c>
      <c r="X10" s="38" t="s">
        <v>49</v>
      </c>
      <c r="Y10" s="11" t="s">
        <v>53</v>
      </c>
      <c r="Z10" s="11" t="s">
        <v>54</v>
      </c>
      <c r="AA10" s="11">
        <f t="shared" si="1"/>
        <v>0.5233333333333333</v>
      </c>
      <c r="AB10" s="11" t="s">
        <v>49</v>
      </c>
      <c r="AC10" s="38" t="s">
        <v>51</v>
      </c>
      <c r="AD10" s="11">
        <f t="shared" si="1"/>
        <v>0.22999999999999998</v>
      </c>
      <c r="AE10" s="11" t="s">
        <v>49</v>
      </c>
      <c r="AF10" s="12">
        <f t="shared" si="1"/>
        <v>3.266666666666667</v>
      </c>
      <c r="AG10" s="13">
        <f t="shared" si="1"/>
        <v>0.038</v>
      </c>
      <c r="AH10" s="14">
        <f t="shared" si="1"/>
        <v>0.24</v>
      </c>
    </row>
    <row r="11" spans="1:34" ht="12.75">
      <c r="A11" s="42" t="s">
        <v>70</v>
      </c>
      <c r="B11" s="71">
        <v>0</v>
      </c>
      <c r="C11" s="71">
        <v>1</v>
      </c>
      <c r="D11" s="71">
        <v>0.2</v>
      </c>
      <c r="E11" s="66">
        <v>7.65</v>
      </c>
      <c r="F11" s="71">
        <v>1.2</v>
      </c>
      <c r="G11" s="66">
        <v>0.52</v>
      </c>
      <c r="H11" s="65">
        <v>709</v>
      </c>
      <c r="I11" s="65">
        <v>614</v>
      </c>
      <c r="J11" s="65">
        <v>140</v>
      </c>
      <c r="K11" s="65">
        <v>176</v>
      </c>
      <c r="L11" s="66" t="s">
        <v>48</v>
      </c>
      <c r="M11" s="120" t="s">
        <v>49</v>
      </c>
      <c r="N11" s="71">
        <v>6</v>
      </c>
      <c r="O11" s="66">
        <v>8.7</v>
      </c>
      <c r="P11" s="65">
        <v>108</v>
      </c>
      <c r="Q11" s="65">
        <v>40</v>
      </c>
      <c r="R11" s="71" t="s">
        <v>50</v>
      </c>
      <c r="S11" s="65">
        <v>190</v>
      </c>
      <c r="T11" s="120" t="s">
        <v>51</v>
      </c>
      <c r="U11" s="66" t="s">
        <v>49</v>
      </c>
      <c r="V11" s="120" t="s">
        <v>52</v>
      </c>
      <c r="W11" s="66" t="s">
        <v>49</v>
      </c>
      <c r="X11" s="120" t="s">
        <v>49</v>
      </c>
      <c r="Y11" s="66" t="s">
        <v>53</v>
      </c>
      <c r="Z11" s="66" t="s">
        <v>54</v>
      </c>
      <c r="AA11" s="66">
        <v>0.62</v>
      </c>
      <c r="AB11" s="66" t="s">
        <v>49</v>
      </c>
      <c r="AC11" s="120" t="s">
        <v>51</v>
      </c>
      <c r="AD11" s="66">
        <v>0.21</v>
      </c>
      <c r="AE11" s="66" t="s">
        <v>49</v>
      </c>
      <c r="AF11" s="71">
        <v>3.1</v>
      </c>
      <c r="AG11" s="49">
        <v>0.038</v>
      </c>
      <c r="AH11" s="43">
        <v>0.24</v>
      </c>
    </row>
    <row r="12" spans="1:34" ht="12.75">
      <c r="A12" s="42" t="s">
        <v>72</v>
      </c>
      <c r="B12" s="71">
        <v>0</v>
      </c>
      <c r="C12" s="71">
        <v>0</v>
      </c>
      <c r="D12" s="71">
        <v>0.2</v>
      </c>
      <c r="E12" s="66">
        <v>7.72</v>
      </c>
      <c r="F12" s="71">
        <v>1.2</v>
      </c>
      <c r="G12" s="66">
        <v>0.58</v>
      </c>
      <c r="H12" s="65">
        <v>695</v>
      </c>
      <c r="I12" s="65">
        <v>602</v>
      </c>
      <c r="J12" s="65">
        <v>142</v>
      </c>
      <c r="K12" s="65">
        <v>164</v>
      </c>
      <c r="L12" s="66" t="s">
        <v>48</v>
      </c>
      <c r="M12" s="120" t="s">
        <v>49</v>
      </c>
      <c r="N12" s="71">
        <v>4.6</v>
      </c>
      <c r="O12" s="66">
        <v>8.4</v>
      </c>
      <c r="P12" s="65">
        <v>118</v>
      </c>
      <c r="Q12" s="65">
        <v>30</v>
      </c>
      <c r="R12" s="71" t="s">
        <v>50</v>
      </c>
      <c r="S12" s="65">
        <v>186</v>
      </c>
      <c r="T12" s="120" t="s">
        <v>51</v>
      </c>
      <c r="U12" s="66" t="s">
        <v>49</v>
      </c>
      <c r="V12" s="120" t="s">
        <v>52</v>
      </c>
      <c r="W12" s="66" t="s">
        <v>49</v>
      </c>
      <c r="X12" s="120" t="s">
        <v>49</v>
      </c>
      <c r="Y12" s="66" t="s">
        <v>53</v>
      </c>
      <c r="Z12" s="66" t="s">
        <v>54</v>
      </c>
      <c r="AA12" s="66">
        <v>0.45</v>
      </c>
      <c r="AB12" s="66" t="s">
        <v>49</v>
      </c>
      <c r="AC12" s="120" t="s">
        <v>51</v>
      </c>
      <c r="AD12" s="66">
        <v>0.21</v>
      </c>
      <c r="AE12" s="66" t="s">
        <v>49</v>
      </c>
      <c r="AF12" s="71">
        <v>3</v>
      </c>
      <c r="AG12" s="49">
        <v>0.038</v>
      </c>
      <c r="AH12" s="43">
        <v>0.24</v>
      </c>
    </row>
    <row r="13" spans="1:34" ht="12.75">
      <c r="A13" s="42" t="s">
        <v>71</v>
      </c>
      <c r="B13" s="71">
        <v>0</v>
      </c>
      <c r="C13" s="71">
        <v>0</v>
      </c>
      <c r="D13" s="71">
        <v>0.1</v>
      </c>
      <c r="E13" s="66">
        <v>7.42</v>
      </c>
      <c r="F13" s="71">
        <v>1.4</v>
      </c>
      <c r="G13" s="66">
        <v>0.56</v>
      </c>
      <c r="H13" s="65">
        <v>752</v>
      </c>
      <c r="I13" s="65">
        <v>640</v>
      </c>
      <c r="J13" s="65">
        <v>146</v>
      </c>
      <c r="K13" s="65">
        <v>162</v>
      </c>
      <c r="L13" s="66">
        <v>0.07</v>
      </c>
      <c r="M13" s="120">
        <v>0.028</v>
      </c>
      <c r="N13" s="71">
        <v>6.5</v>
      </c>
      <c r="O13" s="66">
        <v>8.1</v>
      </c>
      <c r="P13" s="65">
        <v>106</v>
      </c>
      <c r="Q13" s="65">
        <v>34</v>
      </c>
      <c r="R13" s="71" t="s">
        <v>50</v>
      </c>
      <c r="S13" s="65">
        <v>224</v>
      </c>
      <c r="T13" s="120" t="s">
        <v>51</v>
      </c>
      <c r="U13" s="66" t="s">
        <v>49</v>
      </c>
      <c r="V13" s="120" t="s">
        <v>52</v>
      </c>
      <c r="W13" s="66" t="s">
        <v>49</v>
      </c>
      <c r="X13" s="120" t="s">
        <v>49</v>
      </c>
      <c r="Y13" s="66" t="s">
        <v>53</v>
      </c>
      <c r="Z13" s="66" t="s">
        <v>54</v>
      </c>
      <c r="AA13" s="66">
        <v>0.5</v>
      </c>
      <c r="AB13" s="66" t="s">
        <v>49</v>
      </c>
      <c r="AC13" s="120" t="s">
        <v>51</v>
      </c>
      <c r="AD13" s="66">
        <v>0.27</v>
      </c>
      <c r="AE13" s="66" t="s">
        <v>49</v>
      </c>
      <c r="AF13" s="71">
        <v>3.7</v>
      </c>
      <c r="AG13" s="49">
        <v>0.038</v>
      </c>
      <c r="AH13" s="43">
        <v>0.24</v>
      </c>
    </row>
    <row r="14" spans="1:34" ht="12.75">
      <c r="A14" s="40" t="s">
        <v>39</v>
      </c>
      <c r="B14" s="12">
        <f aca="true" t="shared" si="2" ref="B14:AH14">AVERAGE(B15)</f>
        <v>0</v>
      </c>
      <c r="C14" s="12">
        <f t="shared" si="2"/>
        <v>0</v>
      </c>
      <c r="D14" s="12">
        <f t="shared" si="2"/>
        <v>0</v>
      </c>
      <c r="E14" s="11">
        <f t="shared" si="2"/>
        <v>7.82</v>
      </c>
      <c r="F14" s="12">
        <f t="shared" si="2"/>
        <v>1.4</v>
      </c>
      <c r="G14" s="11">
        <f t="shared" si="2"/>
        <v>0.56</v>
      </c>
      <c r="H14" s="58">
        <f t="shared" si="2"/>
        <v>1056</v>
      </c>
      <c r="I14" s="58">
        <f t="shared" si="2"/>
        <v>928</v>
      </c>
      <c r="J14" s="58">
        <f t="shared" si="2"/>
        <v>214</v>
      </c>
      <c r="K14" s="58">
        <f t="shared" si="2"/>
        <v>282</v>
      </c>
      <c r="L14" s="11" t="s">
        <v>48</v>
      </c>
      <c r="M14" s="38">
        <f t="shared" si="2"/>
        <v>0.026</v>
      </c>
      <c r="N14" s="12">
        <f t="shared" si="2"/>
        <v>9.4</v>
      </c>
      <c r="O14" s="11">
        <f t="shared" si="2"/>
        <v>12.2</v>
      </c>
      <c r="P14" s="58">
        <f t="shared" si="2"/>
        <v>134</v>
      </c>
      <c r="Q14" s="58">
        <f t="shared" si="2"/>
        <v>67</v>
      </c>
      <c r="R14" s="12" t="s">
        <v>50</v>
      </c>
      <c r="S14" s="58">
        <f t="shared" si="2"/>
        <v>256</v>
      </c>
      <c r="T14" s="38" t="s">
        <v>51</v>
      </c>
      <c r="U14" s="11" t="s">
        <v>49</v>
      </c>
      <c r="V14" s="38" t="s">
        <v>52</v>
      </c>
      <c r="W14" s="11" t="s">
        <v>49</v>
      </c>
      <c r="X14" s="38" t="s">
        <v>49</v>
      </c>
      <c r="Y14" s="11" t="s">
        <v>53</v>
      </c>
      <c r="Z14" s="11" t="s">
        <v>54</v>
      </c>
      <c r="AA14" s="11">
        <f t="shared" si="2"/>
        <v>0.54</v>
      </c>
      <c r="AB14" s="11" t="s">
        <v>49</v>
      </c>
      <c r="AC14" s="38" t="s">
        <v>51</v>
      </c>
      <c r="AD14" s="11">
        <f t="shared" si="2"/>
        <v>0.2</v>
      </c>
      <c r="AE14" s="11" t="s">
        <v>49</v>
      </c>
      <c r="AF14" s="12">
        <f t="shared" si="2"/>
        <v>4.2</v>
      </c>
      <c r="AG14" s="13" t="e">
        <f t="shared" si="2"/>
        <v>#DIV/0!</v>
      </c>
      <c r="AH14" s="14" t="e">
        <f t="shared" si="2"/>
        <v>#DIV/0!</v>
      </c>
    </row>
    <row r="15" spans="1:34" ht="12.75">
      <c r="A15" s="23" t="s">
        <v>73</v>
      </c>
      <c r="B15" s="103">
        <v>0</v>
      </c>
      <c r="C15" s="103">
        <v>0</v>
      </c>
      <c r="D15" s="103">
        <v>0</v>
      </c>
      <c r="E15" s="88">
        <v>7.82</v>
      </c>
      <c r="F15" s="103">
        <v>1.4</v>
      </c>
      <c r="G15" s="88">
        <v>0.56</v>
      </c>
      <c r="H15" s="26">
        <v>1056</v>
      </c>
      <c r="I15" s="26">
        <v>928</v>
      </c>
      <c r="J15" s="26">
        <v>214</v>
      </c>
      <c r="K15" s="26">
        <v>282</v>
      </c>
      <c r="L15" s="88" t="s">
        <v>48</v>
      </c>
      <c r="M15" s="121">
        <v>0.026</v>
      </c>
      <c r="N15" s="103">
        <v>9.4</v>
      </c>
      <c r="O15" s="88">
        <v>12.2</v>
      </c>
      <c r="P15" s="26">
        <v>134</v>
      </c>
      <c r="Q15" s="26">
        <v>67</v>
      </c>
      <c r="R15" s="29" t="s">
        <v>50</v>
      </c>
      <c r="S15" s="26">
        <v>256</v>
      </c>
      <c r="T15" s="119" t="s">
        <v>51</v>
      </c>
      <c r="U15" s="27" t="s">
        <v>49</v>
      </c>
      <c r="V15" s="119" t="s">
        <v>52</v>
      </c>
      <c r="W15" s="27" t="s">
        <v>49</v>
      </c>
      <c r="X15" s="119" t="s">
        <v>49</v>
      </c>
      <c r="Y15" s="27" t="s">
        <v>53</v>
      </c>
      <c r="Z15" s="27" t="s">
        <v>54</v>
      </c>
      <c r="AA15" s="27">
        <v>0.54</v>
      </c>
      <c r="AB15" s="27" t="s">
        <v>49</v>
      </c>
      <c r="AC15" s="119" t="s">
        <v>51</v>
      </c>
      <c r="AD15" s="27">
        <v>0.2</v>
      </c>
      <c r="AE15" s="27" t="s">
        <v>49</v>
      </c>
      <c r="AF15" s="29">
        <v>4.2</v>
      </c>
      <c r="AG15" s="143"/>
      <c r="AH15" s="43"/>
    </row>
    <row r="16" spans="1:34" ht="12.75">
      <c r="A16" s="40" t="s">
        <v>40</v>
      </c>
      <c r="B16" s="12">
        <f aca="true" t="shared" si="3" ref="B16:AH16">AVERAGE(B17)</f>
        <v>0</v>
      </c>
      <c r="C16" s="12">
        <f t="shared" si="3"/>
        <v>0</v>
      </c>
      <c r="D16" s="12">
        <f t="shared" si="3"/>
        <v>0</v>
      </c>
      <c r="E16" s="11">
        <f t="shared" si="3"/>
        <v>7.94</v>
      </c>
      <c r="F16" s="12">
        <f t="shared" si="3"/>
        <v>1.2</v>
      </c>
      <c r="G16" s="11">
        <f t="shared" si="3"/>
        <v>0.55</v>
      </c>
      <c r="H16" s="58">
        <f t="shared" si="3"/>
        <v>1061</v>
      </c>
      <c r="I16" s="58">
        <f t="shared" si="3"/>
        <v>939</v>
      </c>
      <c r="J16" s="58">
        <f t="shared" si="3"/>
        <v>224</v>
      </c>
      <c r="K16" s="58">
        <f t="shared" si="3"/>
        <v>282</v>
      </c>
      <c r="L16" s="11" t="s">
        <v>48</v>
      </c>
      <c r="M16" s="38">
        <f t="shared" si="3"/>
        <v>0.028</v>
      </c>
      <c r="N16" s="12">
        <f t="shared" si="3"/>
        <v>6.5</v>
      </c>
      <c r="O16" s="11">
        <f t="shared" si="3"/>
        <v>11</v>
      </c>
      <c r="P16" s="58">
        <f t="shared" si="3"/>
        <v>124</v>
      </c>
      <c r="Q16" s="58">
        <f t="shared" si="3"/>
        <v>58</v>
      </c>
      <c r="R16" s="12" t="s">
        <v>50</v>
      </c>
      <c r="S16" s="58">
        <f t="shared" si="3"/>
        <v>244</v>
      </c>
      <c r="T16" s="38" t="s">
        <v>51</v>
      </c>
      <c r="U16" s="11" t="s">
        <v>49</v>
      </c>
      <c r="V16" s="38" t="s">
        <v>52</v>
      </c>
      <c r="W16" s="11" t="s">
        <v>49</v>
      </c>
      <c r="X16" s="38" t="s">
        <v>49</v>
      </c>
      <c r="Y16" s="11" t="s">
        <v>53</v>
      </c>
      <c r="Z16" s="11" t="s">
        <v>54</v>
      </c>
      <c r="AA16" s="11">
        <f t="shared" si="3"/>
        <v>0.46</v>
      </c>
      <c r="AB16" s="11" t="s">
        <v>49</v>
      </c>
      <c r="AC16" s="38" t="s">
        <v>51</v>
      </c>
      <c r="AD16" s="11">
        <f t="shared" si="3"/>
        <v>0.15</v>
      </c>
      <c r="AE16" s="11" t="s">
        <v>49</v>
      </c>
      <c r="AF16" s="12">
        <f t="shared" si="3"/>
        <v>4</v>
      </c>
      <c r="AG16" s="38">
        <f t="shared" si="3"/>
        <v>0.028</v>
      </c>
      <c r="AH16" s="11">
        <f t="shared" si="3"/>
        <v>0.25</v>
      </c>
    </row>
    <row r="17" spans="1:34" ht="12.75">
      <c r="A17" s="42" t="s">
        <v>75</v>
      </c>
      <c r="B17" s="71">
        <v>0</v>
      </c>
      <c r="C17" s="71">
        <v>0</v>
      </c>
      <c r="D17" s="71">
        <v>0</v>
      </c>
      <c r="E17" s="66">
        <v>7.94</v>
      </c>
      <c r="F17" s="71">
        <v>1.2</v>
      </c>
      <c r="G17" s="66">
        <v>0.55</v>
      </c>
      <c r="H17" s="65">
        <v>1061</v>
      </c>
      <c r="I17" s="65">
        <v>939</v>
      </c>
      <c r="J17" s="65">
        <v>224</v>
      </c>
      <c r="K17" s="65">
        <v>282</v>
      </c>
      <c r="L17" s="66" t="s">
        <v>48</v>
      </c>
      <c r="M17" s="120">
        <v>0.028</v>
      </c>
      <c r="N17" s="71">
        <v>6.5</v>
      </c>
      <c r="O17" s="66">
        <v>11</v>
      </c>
      <c r="P17" s="65">
        <v>124</v>
      </c>
      <c r="Q17" s="65">
        <v>58</v>
      </c>
      <c r="R17" s="71" t="s">
        <v>50</v>
      </c>
      <c r="S17" s="65">
        <v>244</v>
      </c>
      <c r="T17" s="120" t="s">
        <v>51</v>
      </c>
      <c r="U17" s="66" t="s">
        <v>49</v>
      </c>
      <c r="V17" s="120" t="s">
        <v>52</v>
      </c>
      <c r="W17" s="66" t="s">
        <v>49</v>
      </c>
      <c r="X17" s="120" t="s">
        <v>49</v>
      </c>
      <c r="Y17" s="66" t="s">
        <v>53</v>
      </c>
      <c r="Z17" s="66" t="s">
        <v>54</v>
      </c>
      <c r="AA17" s="66">
        <v>0.46</v>
      </c>
      <c r="AB17" s="66" t="s">
        <v>49</v>
      </c>
      <c r="AC17" s="120" t="s">
        <v>51</v>
      </c>
      <c r="AD17" s="66">
        <v>0.15</v>
      </c>
      <c r="AE17" s="66" t="s">
        <v>49</v>
      </c>
      <c r="AF17" s="71">
        <v>4</v>
      </c>
      <c r="AG17" s="120">
        <v>0.028</v>
      </c>
      <c r="AH17" s="66">
        <v>0.25</v>
      </c>
    </row>
    <row r="18" spans="1:34" ht="12.75" customHeight="1">
      <c r="A18" s="44" t="s">
        <v>114</v>
      </c>
      <c r="B18" s="10">
        <f aca="true" t="shared" si="4" ref="B18:AH18">AVERAGE(B19)</f>
        <v>0</v>
      </c>
      <c r="C18" s="12">
        <f t="shared" si="4"/>
        <v>0</v>
      </c>
      <c r="D18" s="12">
        <f t="shared" si="4"/>
        <v>0</v>
      </c>
      <c r="E18" s="11">
        <f t="shared" si="4"/>
        <v>7.98</v>
      </c>
      <c r="F18" s="12">
        <f t="shared" si="4"/>
        <v>1.2</v>
      </c>
      <c r="G18" s="11">
        <f t="shared" si="4"/>
        <v>0.44</v>
      </c>
      <c r="H18" s="58">
        <f t="shared" si="4"/>
        <v>371</v>
      </c>
      <c r="I18" s="58">
        <f t="shared" si="4"/>
        <v>280</v>
      </c>
      <c r="J18" s="58">
        <f t="shared" si="4"/>
        <v>36</v>
      </c>
      <c r="K18" s="58">
        <f t="shared" si="4"/>
        <v>52</v>
      </c>
      <c r="L18" s="11">
        <f t="shared" si="4"/>
        <v>0.06</v>
      </c>
      <c r="M18" s="38" t="s">
        <v>49</v>
      </c>
      <c r="N18" s="12">
        <f t="shared" si="4"/>
        <v>4.5</v>
      </c>
      <c r="O18" s="11">
        <f t="shared" si="4"/>
        <v>4</v>
      </c>
      <c r="P18" s="58">
        <f t="shared" si="4"/>
        <v>56</v>
      </c>
      <c r="Q18" s="58">
        <f t="shared" si="4"/>
        <v>15</v>
      </c>
      <c r="R18" s="12" t="s">
        <v>50</v>
      </c>
      <c r="S18" s="58">
        <f t="shared" si="4"/>
        <v>182</v>
      </c>
      <c r="T18" s="38" t="s">
        <v>51</v>
      </c>
      <c r="U18" s="11" t="s">
        <v>49</v>
      </c>
      <c r="V18" s="38" t="s">
        <v>52</v>
      </c>
      <c r="W18" s="11" t="s">
        <v>49</v>
      </c>
      <c r="X18" s="38" t="s">
        <v>49</v>
      </c>
      <c r="Y18" s="11" t="s">
        <v>53</v>
      </c>
      <c r="Z18" s="11" t="s">
        <v>54</v>
      </c>
      <c r="AA18" s="11">
        <f t="shared" si="4"/>
        <v>0.75</v>
      </c>
      <c r="AB18" s="11" t="s">
        <v>49</v>
      </c>
      <c r="AC18" s="38" t="s">
        <v>51</v>
      </c>
      <c r="AD18" s="11">
        <f t="shared" si="4"/>
        <v>0.11</v>
      </c>
      <c r="AE18" s="11" t="s">
        <v>49</v>
      </c>
      <c r="AF18" s="12">
        <f t="shared" si="4"/>
        <v>3</v>
      </c>
      <c r="AG18" s="13">
        <f t="shared" si="4"/>
        <v>0.028</v>
      </c>
      <c r="AH18" s="14">
        <f t="shared" si="4"/>
        <v>0.23</v>
      </c>
    </row>
    <row r="19" spans="1:34" ht="12.75">
      <c r="A19" s="46" t="s">
        <v>76</v>
      </c>
      <c r="B19" s="104">
        <v>0</v>
      </c>
      <c r="C19" s="71">
        <v>0</v>
      </c>
      <c r="D19" s="71">
        <v>0</v>
      </c>
      <c r="E19" s="66">
        <v>7.98</v>
      </c>
      <c r="F19" s="71">
        <v>1.2</v>
      </c>
      <c r="G19" s="66">
        <v>0.44</v>
      </c>
      <c r="H19" s="65">
        <v>371</v>
      </c>
      <c r="I19" s="65">
        <v>280</v>
      </c>
      <c r="J19" s="65">
        <v>36</v>
      </c>
      <c r="K19" s="65">
        <v>52</v>
      </c>
      <c r="L19" s="66">
        <v>0.06</v>
      </c>
      <c r="M19" s="120" t="s">
        <v>49</v>
      </c>
      <c r="N19" s="71">
        <v>4.5</v>
      </c>
      <c r="O19" s="66">
        <v>4</v>
      </c>
      <c r="P19" s="65">
        <v>56</v>
      </c>
      <c r="Q19" s="65">
        <v>15</v>
      </c>
      <c r="R19" s="71" t="s">
        <v>50</v>
      </c>
      <c r="S19" s="65">
        <v>182</v>
      </c>
      <c r="T19" s="120" t="s">
        <v>51</v>
      </c>
      <c r="U19" s="66" t="s">
        <v>49</v>
      </c>
      <c r="V19" s="120" t="s">
        <v>52</v>
      </c>
      <c r="W19" s="66" t="s">
        <v>49</v>
      </c>
      <c r="X19" s="120" t="s">
        <v>49</v>
      </c>
      <c r="Y19" s="66" t="s">
        <v>53</v>
      </c>
      <c r="Z19" s="66" t="s">
        <v>54</v>
      </c>
      <c r="AA19" s="66">
        <v>0.75</v>
      </c>
      <c r="AB19" s="66" t="s">
        <v>49</v>
      </c>
      <c r="AC19" s="120" t="s">
        <v>51</v>
      </c>
      <c r="AD19" s="66">
        <v>0.11</v>
      </c>
      <c r="AE19" s="66" t="s">
        <v>49</v>
      </c>
      <c r="AF19" s="71">
        <v>3</v>
      </c>
      <c r="AG19" s="49">
        <v>0.028</v>
      </c>
      <c r="AH19" s="43">
        <v>0.23</v>
      </c>
    </row>
    <row r="20" spans="1:34" ht="12.75">
      <c r="A20" s="48" t="s">
        <v>41</v>
      </c>
      <c r="B20" s="10">
        <f aca="true" t="shared" si="5" ref="B20:AH20">AVERAGE(B21)</f>
        <v>0</v>
      </c>
      <c r="C20" s="12">
        <f t="shared" si="5"/>
        <v>0</v>
      </c>
      <c r="D20" s="12">
        <f t="shared" si="5"/>
        <v>0</v>
      </c>
      <c r="E20" s="11">
        <f t="shared" si="5"/>
        <v>7.58</v>
      </c>
      <c r="F20" s="12">
        <f t="shared" si="5"/>
        <v>1.6</v>
      </c>
      <c r="G20" s="11">
        <f t="shared" si="5"/>
        <v>0.45</v>
      </c>
      <c r="H20" s="58">
        <f t="shared" si="5"/>
        <v>467</v>
      </c>
      <c r="I20" s="58">
        <f t="shared" si="5"/>
        <v>352</v>
      </c>
      <c r="J20" s="58">
        <f t="shared" si="5"/>
        <v>60</v>
      </c>
      <c r="K20" s="58">
        <f t="shared" si="5"/>
        <v>51</v>
      </c>
      <c r="L20" s="11" t="s">
        <v>48</v>
      </c>
      <c r="M20" s="38" t="s">
        <v>49</v>
      </c>
      <c r="N20" s="12">
        <f t="shared" si="5"/>
        <v>1.5</v>
      </c>
      <c r="O20" s="11">
        <f t="shared" si="5"/>
        <v>4.5</v>
      </c>
      <c r="P20" s="58">
        <f t="shared" si="5"/>
        <v>58</v>
      </c>
      <c r="Q20" s="58">
        <f t="shared" si="5"/>
        <v>19.5</v>
      </c>
      <c r="R20" s="12" t="s">
        <v>50</v>
      </c>
      <c r="S20" s="58">
        <f t="shared" si="5"/>
        <v>230</v>
      </c>
      <c r="T20" s="38" t="s">
        <v>51</v>
      </c>
      <c r="U20" s="11" t="s">
        <v>49</v>
      </c>
      <c r="V20" s="38" t="s">
        <v>52</v>
      </c>
      <c r="W20" s="11" t="s">
        <v>49</v>
      </c>
      <c r="X20" s="38">
        <f t="shared" si="5"/>
        <v>0.055</v>
      </c>
      <c r="Y20" s="11" t="s">
        <v>53</v>
      </c>
      <c r="Z20" s="11" t="s">
        <v>54</v>
      </c>
      <c r="AA20" s="11">
        <f t="shared" si="5"/>
        <v>0.6</v>
      </c>
      <c r="AB20" s="11" t="s">
        <v>49</v>
      </c>
      <c r="AC20" s="38" t="s">
        <v>51</v>
      </c>
      <c r="AD20" s="11">
        <f t="shared" si="5"/>
        <v>0.24</v>
      </c>
      <c r="AE20" s="11" t="s">
        <v>49</v>
      </c>
      <c r="AF20" s="12">
        <f t="shared" si="5"/>
        <v>3.8</v>
      </c>
      <c r="AG20" s="38">
        <f t="shared" si="5"/>
        <v>0.033</v>
      </c>
      <c r="AH20" s="11">
        <f t="shared" si="5"/>
        <v>0.26</v>
      </c>
    </row>
    <row r="21" spans="1:34" ht="12.75">
      <c r="A21" s="47" t="s">
        <v>77</v>
      </c>
      <c r="B21" s="104">
        <v>0</v>
      </c>
      <c r="C21" s="71">
        <v>0</v>
      </c>
      <c r="D21" s="71">
        <v>0</v>
      </c>
      <c r="E21" s="66">
        <v>7.58</v>
      </c>
      <c r="F21" s="71">
        <v>1.6</v>
      </c>
      <c r="G21" s="66">
        <v>0.45</v>
      </c>
      <c r="H21" s="65">
        <v>467</v>
      </c>
      <c r="I21" s="65">
        <v>352</v>
      </c>
      <c r="J21" s="65">
        <v>60</v>
      </c>
      <c r="K21" s="65">
        <v>51</v>
      </c>
      <c r="L21" s="66" t="s">
        <v>48</v>
      </c>
      <c r="M21" s="120" t="s">
        <v>49</v>
      </c>
      <c r="N21" s="71">
        <v>1.5</v>
      </c>
      <c r="O21" s="66">
        <v>4.5</v>
      </c>
      <c r="P21" s="65">
        <v>58</v>
      </c>
      <c r="Q21" s="65">
        <v>19.5</v>
      </c>
      <c r="R21" s="71" t="s">
        <v>50</v>
      </c>
      <c r="S21" s="65">
        <v>230</v>
      </c>
      <c r="T21" s="120" t="s">
        <v>51</v>
      </c>
      <c r="U21" s="66" t="s">
        <v>49</v>
      </c>
      <c r="V21" s="120" t="s">
        <v>52</v>
      </c>
      <c r="W21" s="66" t="s">
        <v>49</v>
      </c>
      <c r="X21" s="120">
        <v>0.055</v>
      </c>
      <c r="Y21" s="66" t="s">
        <v>53</v>
      </c>
      <c r="Z21" s="66" t="s">
        <v>54</v>
      </c>
      <c r="AA21" s="66">
        <v>0.6</v>
      </c>
      <c r="AB21" s="66" t="s">
        <v>49</v>
      </c>
      <c r="AC21" s="120" t="s">
        <v>51</v>
      </c>
      <c r="AD21" s="66">
        <v>0.24</v>
      </c>
      <c r="AE21" s="66" t="s">
        <v>49</v>
      </c>
      <c r="AF21" s="71">
        <v>3.8</v>
      </c>
      <c r="AG21" s="120">
        <v>0.033</v>
      </c>
      <c r="AH21" s="66">
        <v>0.26</v>
      </c>
    </row>
    <row r="22" spans="1:34" ht="12.75">
      <c r="A22" s="48" t="s">
        <v>42</v>
      </c>
      <c r="B22" s="10">
        <f aca="true" t="shared" si="6" ref="B22:AH22">AVERAGE(B23,B24)</f>
        <v>0</v>
      </c>
      <c r="C22" s="12">
        <f t="shared" si="6"/>
        <v>1</v>
      </c>
      <c r="D22" s="12">
        <f t="shared" si="6"/>
        <v>0.05</v>
      </c>
      <c r="E22" s="11">
        <f t="shared" si="6"/>
        <v>7.795</v>
      </c>
      <c r="F22" s="12">
        <f t="shared" si="6"/>
        <v>1.65</v>
      </c>
      <c r="G22" s="11">
        <f t="shared" si="6"/>
        <v>0.6799999999999999</v>
      </c>
      <c r="H22" s="58">
        <f t="shared" si="6"/>
        <v>429</v>
      </c>
      <c r="I22" s="58">
        <f t="shared" si="6"/>
        <v>319.5</v>
      </c>
      <c r="J22" s="58">
        <f t="shared" si="6"/>
        <v>57</v>
      </c>
      <c r="K22" s="58">
        <f t="shared" si="6"/>
        <v>38</v>
      </c>
      <c r="L22" s="11">
        <f t="shared" si="6"/>
        <v>0.48</v>
      </c>
      <c r="M22" s="38">
        <f t="shared" si="6"/>
        <v>0.031</v>
      </c>
      <c r="N22" s="12">
        <f t="shared" si="6"/>
        <v>0.8500000000000001</v>
      </c>
      <c r="O22" s="11">
        <f t="shared" si="6"/>
        <v>4.5</v>
      </c>
      <c r="P22" s="58">
        <f t="shared" si="6"/>
        <v>59</v>
      </c>
      <c r="Q22" s="58">
        <f t="shared" si="6"/>
        <v>19</v>
      </c>
      <c r="R22" s="12">
        <f t="shared" si="6"/>
        <v>2</v>
      </c>
      <c r="S22" s="58">
        <f t="shared" si="6"/>
        <v>219</v>
      </c>
      <c r="T22" s="38" t="s">
        <v>51</v>
      </c>
      <c r="U22" s="11" t="s">
        <v>49</v>
      </c>
      <c r="V22" s="38" t="s">
        <v>52</v>
      </c>
      <c r="W22" s="11" t="s">
        <v>49</v>
      </c>
      <c r="X22" s="38" t="s">
        <v>49</v>
      </c>
      <c r="Y22" s="11" t="s">
        <v>53</v>
      </c>
      <c r="Z22" s="11" t="s">
        <v>54</v>
      </c>
      <c r="AA22" s="11">
        <f t="shared" si="6"/>
        <v>0.875</v>
      </c>
      <c r="AB22" s="11" t="s">
        <v>49</v>
      </c>
      <c r="AC22" s="38" t="s">
        <v>51</v>
      </c>
      <c r="AD22" s="11" t="s">
        <v>48</v>
      </c>
      <c r="AE22" s="11" t="s">
        <v>49</v>
      </c>
      <c r="AF22" s="12">
        <f t="shared" si="6"/>
        <v>3.5999999999999996</v>
      </c>
      <c r="AG22" s="13">
        <f t="shared" si="6"/>
        <v>0.029</v>
      </c>
      <c r="AH22" s="14">
        <f t="shared" si="6"/>
        <v>0.33</v>
      </c>
    </row>
    <row r="23" spans="1:34" ht="12.75">
      <c r="A23" s="47" t="s">
        <v>79</v>
      </c>
      <c r="B23" s="104">
        <v>0</v>
      </c>
      <c r="C23" s="71">
        <v>2</v>
      </c>
      <c r="D23" s="71">
        <v>0.1</v>
      </c>
      <c r="E23" s="66">
        <v>7.54</v>
      </c>
      <c r="F23" s="71">
        <v>1.8</v>
      </c>
      <c r="G23" s="66">
        <v>0.64</v>
      </c>
      <c r="H23" s="65">
        <v>460</v>
      </c>
      <c r="I23" s="65">
        <v>340</v>
      </c>
      <c r="J23" s="65">
        <v>60</v>
      </c>
      <c r="K23" s="65">
        <v>38</v>
      </c>
      <c r="L23" s="66">
        <v>0.51</v>
      </c>
      <c r="M23" s="120">
        <v>0.034</v>
      </c>
      <c r="N23" s="71">
        <v>1.1</v>
      </c>
      <c r="O23" s="66">
        <v>4.5</v>
      </c>
      <c r="P23" s="65">
        <v>56</v>
      </c>
      <c r="Q23" s="65">
        <v>21</v>
      </c>
      <c r="R23" s="71" t="s">
        <v>50</v>
      </c>
      <c r="S23" s="65">
        <v>240</v>
      </c>
      <c r="T23" s="120" t="s">
        <v>51</v>
      </c>
      <c r="U23" s="66" t="s">
        <v>49</v>
      </c>
      <c r="V23" s="120" t="s">
        <v>52</v>
      </c>
      <c r="W23" s="66" t="s">
        <v>49</v>
      </c>
      <c r="X23" s="120" t="s">
        <v>49</v>
      </c>
      <c r="Y23" s="66" t="s">
        <v>53</v>
      </c>
      <c r="Z23" s="66" t="s">
        <v>54</v>
      </c>
      <c r="AA23" s="66">
        <v>0.65</v>
      </c>
      <c r="AB23" s="66" t="s">
        <v>49</v>
      </c>
      <c r="AC23" s="120" t="s">
        <v>51</v>
      </c>
      <c r="AD23" s="66" t="s">
        <v>48</v>
      </c>
      <c r="AE23" s="66" t="s">
        <v>49</v>
      </c>
      <c r="AF23" s="71">
        <v>3.9</v>
      </c>
      <c r="AG23" s="49">
        <v>0.029</v>
      </c>
      <c r="AH23" s="43">
        <v>0.33</v>
      </c>
    </row>
    <row r="24" spans="1:34" ht="12.75">
      <c r="A24" s="47" t="s">
        <v>78</v>
      </c>
      <c r="B24" s="104">
        <v>0</v>
      </c>
      <c r="C24" s="71">
        <v>0</v>
      </c>
      <c r="D24" s="71">
        <v>0</v>
      </c>
      <c r="E24" s="66">
        <v>8.05</v>
      </c>
      <c r="F24" s="71">
        <v>1.5</v>
      </c>
      <c r="G24" s="66">
        <v>0.72</v>
      </c>
      <c r="H24" s="65">
        <v>398</v>
      </c>
      <c r="I24" s="65">
        <v>299</v>
      </c>
      <c r="J24" s="65">
        <v>54</v>
      </c>
      <c r="K24" s="65">
        <v>38</v>
      </c>
      <c r="L24" s="66">
        <v>0.45</v>
      </c>
      <c r="M24" s="120">
        <v>0.028</v>
      </c>
      <c r="N24" s="71">
        <v>0.6</v>
      </c>
      <c r="O24" s="66">
        <v>4.5</v>
      </c>
      <c r="P24" s="65">
        <v>62</v>
      </c>
      <c r="Q24" s="65">
        <v>17</v>
      </c>
      <c r="R24" s="71">
        <v>2</v>
      </c>
      <c r="S24" s="65">
        <v>198</v>
      </c>
      <c r="T24" s="120" t="s">
        <v>51</v>
      </c>
      <c r="U24" s="66" t="s">
        <v>49</v>
      </c>
      <c r="V24" s="120" t="s">
        <v>52</v>
      </c>
      <c r="W24" s="66" t="s">
        <v>49</v>
      </c>
      <c r="X24" s="120" t="s">
        <v>49</v>
      </c>
      <c r="Y24" s="66" t="s">
        <v>53</v>
      </c>
      <c r="Z24" s="66" t="s">
        <v>54</v>
      </c>
      <c r="AA24" s="66">
        <v>1.1</v>
      </c>
      <c r="AB24" s="66" t="s">
        <v>49</v>
      </c>
      <c r="AC24" s="120" t="s">
        <v>51</v>
      </c>
      <c r="AD24" s="66" t="s">
        <v>48</v>
      </c>
      <c r="AE24" s="66" t="s">
        <v>49</v>
      </c>
      <c r="AF24" s="71">
        <v>3.3</v>
      </c>
      <c r="AG24" s="49">
        <v>0.029</v>
      </c>
      <c r="AH24" s="43">
        <v>0.33</v>
      </c>
    </row>
    <row r="25" spans="1:34" ht="12.75">
      <c r="A25" s="50" t="s">
        <v>43</v>
      </c>
      <c r="B25" s="10">
        <f aca="true" t="shared" si="7" ref="B25:AH25">AVERAGE(B26)</f>
        <v>0</v>
      </c>
      <c r="C25" s="12">
        <f t="shared" si="7"/>
        <v>14</v>
      </c>
      <c r="D25" s="12">
        <f t="shared" si="7"/>
        <v>0.5</v>
      </c>
      <c r="E25" s="11">
        <f t="shared" si="7"/>
        <v>7.75</v>
      </c>
      <c r="F25" s="12">
        <f t="shared" si="7"/>
        <v>1.5</v>
      </c>
      <c r="G25" s="11">
        <f t="shared" si="7"/>
        <v>0.46</v>
      </c>
      <c r="H25" s="58">
        <f t="shared" si="7"/>
        <v>783</v>
      </c>
      <c r="I25" s="58">
        <f t="shared" si="7"/>
        <v>654</v>
      </c>
      <c r="J25" s="58">
        <f t="shared" si="7"/>
        <v>148</v>
      </c>
      <c r="K25" s="58">
        <f t="shared" si="7"/>
        <v>152</v>
      </c>
      <c r="L25" s="11">
        <f t="shared" si="7"/>
        <v>0.15</v>
      </c>
      <c r="M25" s="38">
        <f t="shared" si="7"/>
        <v>0.024</v>
      </c>
      <c r="N25" s="12">
        <f t="shared" si="7"/>
        <v>1.1</v>
      </c>
      <c r="O25" s="11">
        <f t="shared" si="7"/>
        <v>7.8</v>
      </c>
      <c r="P25" s="58">
        <f t="shared" si="7"/>
        <v>106</v>
      </c>
      <c r="Q25" s="58">
        <f t="shared" si="7"/>
        <v>30</v>
      </c>
      <c r="R25" s="12" t="s">
        <v>50</v>
      </c>
      <c r="S25" s="58">
        <f t="shared" si="7"/>
        <v>258</v>
      </c>
      <c r="T25" s="38" t="s">
        <v>51</v>
      </c>
      <c r="U25" s="11" t="s">
        <v>49</v>
      </c>
      <c r="V25" s="38" t="s">
        <v>52</v>
      </c>
      <c r="W25" s="11" t="s">
        <v>49</v>
      </c>
      <c r="X25" s="38">
        <f t="shared" si="7"/>
        <v>0.082</v>
      </c>
      <c r="Y25" s="11" t="s">
        <v>53</v>
      </c>
      <c r="Z25" s="11" t="s">
        <v>54</v>
      </c>
      <c r="AA25" s="11">
        <f t="shared" si="7"/>
        <v>0.94</v>
      </c>
      <c r="AB25" s="11" t="s">
        <v>49</v>
      </c>
      <c r="AC25" s="38" t="s">
        <v>51</v>
      </c>
      <c r="AD25" s="11">
        <f t="shared" si="7"/>
        <v>0.71</v>
      </c>
      <c r="AE25" s="11" t="s">
        <v>49</v>
      </c>
      <c r="AF25" s="12">
        <f t="shared" si="7"/>
        <v>4.2</v>
      </c>
      <c r="AG25" s="13">
        <f t="shared" si="7"/>
        <v>0.03</v>
      </c>
      <c r="AH25" s="14">
        <f t="shared" si="7"/>
        <v>0.3</v>
      </c>
    </row>
    <row r="26" spans="1:34" ht="12.75">
      <c r="A26" s="52" t="s">
        <v>80</v>
      </c>
      <c r="B26" s="104">
        <v>0</v>
      </c>
      <c r="C26" s="71">
        <v>14</v>
      </c>
      <c r="D26" s="71">
        <v>0.5</v>
      </c>
      <c r="E26" s="66">
        <v>7.75</v>
      </c>
      <c r="F26" s="71">
        <v>1.5</v>
      </c>
      <c r="G26" s="66">
        <v>0.46</v>
      </c>
      <c r="H26" s="65">
        <v>783</v>
      </c>
      <c r="I26" s="65">
        <v>654</v>
      </c>
      <c r="J26" s="65">
        <v>148</v>
      </c>
      <c r="K26" s="65">
        <v>152</v>
      </c>
      <c r="L26" s="66">
        <v>0.15</v>
      </c>
      <c r="M26" s="120">
        <v>0.024</v>
      </c>
      <c r="N26" s="71">
        <v>1.1</v>
      </c>
      <c r="O26" s="66">
        <v>7.8</v>
      </c>
      <c r="P26" s="65">
        <v>106</v>
      </c>
      <c r="Q26" s="65">
        <v>30</v>
      </c>
      <c r="R26" s="71" t="s">
        <v>50</v>
      </c>
      <c r="S26" s="65">
        <v>258</v>
      </c>
      <c r="T26" s="120" t="s">
        <v>51</v>
      </c>
      <c r="U26" s="66" t="s">
        <v>49</v>
      </c>
      <c r="V26" s="120" t="s">
        <v>52</v>
      </c>
      <c r="W26" s="66" t="s">
        <v>49</v>
      </c>
      <c r="X26" s="120">
        <v>0.082</v>
      </c>
      <c r="Y26" s="66" t="s">
        <v>53</v>
      </c>
      <c r="Z26" s="66" t="s">
        <v>54</v>
      </c>
      <c r="AA26" s="66">
        <v>0.94</v>
      </c>
      <c r="AB26" s="66" t="s">
        <v>49</v>
      </c>
      <c r="AC26" s="120" t="s">
        <v>51</v>
      </c>
      <c r="AD26" s="66">
        <v>0.71</v>
      </c>
      <c r="AE26" s="66" t="s">
        <v>49</v>
      </c>
      <c r="AF26" s="71">
        <v>4.2</v>
      </c>
      <c r="AG26" s="49">
        <v>0.03</v>
      </c>
      <c r="AH26" s="43">
        <v>0.3</v>
      </c>
    </row>
    <row r="27" spans="1:34" ht="12.75">
      <c r="A27" s="51" t="s">
        <v>44</v>
      </c>
      <c r="B27" s="105">
        <f aca="true" t="shared" si="8" ref="B27:AH27">AVERAGE(B28,B29,B30)</f>
        <v>0</v>
      </c>
      <c r="C27" s="105">
        <f t="shared" si="8"/>
        <v>10</v>
      </c>
      <c r="D27" s="105">
        <f t="shared" si="8"/>
        <v>0.6</v>
      </c>
      <c r="E27" s="89">
        <f t="shared" si="8"/>
        <v>7.62</v>
      </c>
      <c r="F27" s="105">
        <f t="shared" si="8"/>
        <v>1.8</v>
      </c>
      <c r="G27" s="89">
        <f t="shared" si="8"/>
        <v>0.3133333333333333</v>
      </c>
      <c r="H27" s="117">
        <f t="shared" si="8"/>
        <v>946.6666666666666</v>
      </c>
      <c r="I27" s="117">
        <f t="shared" si="8"/>
        <v>788.3333333333334</v>
      </c>
      <c r="J27" s="117">
        <f t="shared" si="8"/>
        <v>102.66666666666667</v>
      </c>
      <c r="K27" s="117">
        <f t="shared" si="8"/>
        <v>262.6666666666667</v>
      </c>
      <c r="L27" s="89">
        <f t="shared" si="8"/>
        <v>0.6966666666666667</v>
      </c>
      <c r="M27" s="122">
        <f t="shared" si="8"/>
        <v>0.052333333333333336</v>
      </c>
      <c r="N27" s="105">
        <f t="shared" si="8"/>
        <v>0.9499999999999998</v>
      </c>
      <c r="O27" s="89">
        <f t="shared" si="8"/>
        <v>8.5</v>
      </c>
      <c r="P27" s="117">
        <f t="shared" si="8"/>
        <v>110</v>
      </c>
      <c r="Q27" s="117">
        <f t="shared" si="8"/>
        <v>36.5</v>
      </c>
      <c r="R27" s="12">
        <f t="shared" si="8"/>
        <v>1</v>
      </c>
      <c r="S27" s="57">
        <f t="shared" si="8"/>
        <v>316.6666666666667</v>
      </c>
      <c r="T27" s="38" t="s">
        <v>51</v>
      </c>
      <c r="U27" s="11" t="s">
        <v>49</v>
      </c>
      <c r="V27" s="38" t="s">
        <v>52</v>
      </c>
      <c r="W27" s="11" t="s">
        <v>49</v>
      </c>
      <c r="X27" s="38">
        <f t="shared" si="8"/>
        <v>0.06566666666666666</v>
      </c>
      <c r="Y27" s="11" t="s">
        <v>53</v>
      </c>
      <c r="Z27" s="11" t="s">
        <v>54</v>
      </c>
      <c r="AA27" s="11">
        <f t="shared" si="8"/>
        <v>1.2666666666666666</v>
      </c>
      <c r="AB27" s="11" t="s">
        <v>49</v>
      </c>
      <c r="AC27" s="38" t="s">
        <v>51</v>
      </c>
      <c r="AD27" s="11">
        <f t="shared" si="8"/>
        <v>0.7066666666666667</v>
      </c>
      <c r="AE27" s="11" t="s">
        <v>49</v>
      </c>
      <c r="AF27" s="12">
        <f t="shared" si="8"/>
        <v>5.2</v>
      </c>
      <c r="AG27" s="13" t="e">
        <f t="shared" si="8"/>
        <v>#DIV/0!</v>
      </c>
      <c r="AH27" s="14" t="e">
        <f t="shared" si="8"/>
        <v>#DIV/0!</v>
      </c>
    </row>
    <row r="28" spans="1:34" ht="12.75">
      <c r="A28" s="53" t="s">
        <v>81</v>
      </c>
      <c r="B28" s="106">
        <v>0</v>
      </c>
      <c r="C28" s="106">
        <v>9</v>
      </c>
      <c r="D28" s="106">
        <v>0.5</v>
      </c>
      <c r="E28" s="90">
        <v>7.44</v>
      </c>
      <c r="F28" s="106">
        <v>1.8</v>
      </c>
      <c r="G28" s="90">
        <v>0.3</v>
      </c>
      <c r="H28" s="118">
        <v>964</v>
      </c>
      <c r="I28" s="118">
        <v>797</v>
      </c>
      <c r="J28" s="118">
        <v>98</v>
      </c>
      <c r="K28" s="118">
        <v>264</v>
      </c>
      <c r="L28" s="90">
        <v>0.68</v>
      </c>
      <c r="M28" s="123">
        <v>0.05</v>
      </c>
      <c r="N28" s="106">
        <v>0.75</v>
      </c>
      <c r="O28" s="90">
        <v>8.6</v>
      </c>
      <c r="P28" s="118">
        <v>112</v>
      </c>
      <c r="Q28" s="118">
        <v>36.5</v>
      </c>
      <c r="R28" s="71" t="s">
        <v>50</v>
      </c>
      <c r="S28" s="64">
        <v>334</v>
      </c>
      <c r="T28" s="120" t="s">
        <v>51</v>
      </c>
      <c r="U28" s="66" t="s">
        <v>49</v>
      </c>
      <c r="V28" s="120" t="s">
        <v>52</v>
      </c>
      <c r="W28" s="66" t="s">
        <v>49</v>
      </c>
      <c r="X28" s="120">
        <v>0.065</v>
      </c>
      <c r="Y28" s="66" t="s">
        <v>53</v>
      </c>
      <c r="Z28" s="66" t="s">
        <v>54</v>
      </c>
      <c r="AA28" s="66">
        <v>1.1</v>
      </c>
      <c r="AB28" s="66" t="s">
        <v>49</v>
      </c>
      <c r="AC28" s="120" t="s">
        <v>51</v>
      </c>
      <c r="AD28" s="66">
        <v>0.72</v>
      </c>
      <c r="AE28" s="66" t="s">
        <v>49</v>
      </c>
      <c r="AF28" s="71">
        <v>5.5</v>
      </c>
      <c r="AG28" s="49"/>
      <c r="AH28" s="43"/>
    </row>
    <row r="29" spans="1:34" ht="12.75">
      <c r="A29" s="53" t="s">
        <v>82</v>
      </c>
      <c r="B29" s="106">
        <v>0</v>
      </c>
      <c r="C29" s="106">
        <v>9</v>
      </c>
      <c r="D29" s="106">
        <v>0.6</v>
      </c>
      <c r="E29" s="90">
        <v>8</v>
      </c>
      <c r="F29" s="106">
        <v>1.8</v>
      </c>
      <c r="G29" s="90">
        <v>0.36</v>
      </c>
      <c r="H29" s="118">
        <v>905</v>
      </c>
      <c r="I29" s="118">
        <v>760</v>
      </c>
      <c r="J29" s="118">
        <v>112</v>
      </c>
      <c r="K29" s="118">
        <v>248</v>
      </c>
      <c r="L29" s="90">
        <v>0.7</v>
      </c>
      <c r="M29" s="123">
        <v>0.045</v>
      </c>
      <c r="N29" s="106">
        <v>0.9</v>
      </c>
      <c r="O29" s="90">
        <v>8.4</v>
      </c>
      <c r="P29" s="118">
        <v>108</v>
      </c>
      <c r="Q29" s="118">
        <v>36.5</v>
      </c>
      <c r="R29" s="71">
        <v>1</v>
      </c>
      <c r="S29" s="64">
        <v>290</v>
      </c>
      <c r="T29" s="120" t="s">
        <v>51</v>
      </c>
      <c r="U29" s="66" t="s">
        <v>49</v>
      </c>
      <c r="V29" s="120" t="s">
        <v>52</v>
      </c>
      <c r="W29" s="66" t="s">
        <v>49</v>
      </c>
      <c r="X29" s="120">
        <v>0.062</v>
      </c>
      <c r="Y29" s="66" t="s">
        <v>53</v>
      </c>
      <c r="Z29" s="66" t="s">
        <v>54</v>
      </c>
      <c r="AA29" s="66">
        <v>1.2</v>
      </c>
      <c r="AB29" s="66" t="s">
        <v>49</v>
      </c>
      <c r="AC29" s="120" t="s">
        <v>51</v>
      </c>
      <c r="AD29" s="66">
        <v>0.65</v>
      </c>
      <c r="AE29" s="66" t="s">
        <v>49</v>
      </c>
      <c r="AF29" s="71">
        <v>4.8</v>
      </c>
      <c r="AG29" s="49"/>
      <c r="AH29" s="43"/>
    </row>
    <row r="30" spans="1:34" ht="12.75">
      <c r="A30" s="53" t="s">
        <v>83</v>
      </c>
      <c r="B30" s="106">
        <v>0</v>
      </c>
      <c r="C30" s="106">
        <v>12</v>
      </c>
      <c r="D30" s="106">
        <v>0.7</v>
      </c>
      <c r="E30" s="90">
        <v>7.42</v>
      </c>
      <c r="F30" s="106">
        <v>1.8</v>
      </c>
      <c r="G30" s="90">
        <v>0.28</v>
      </c>
      <c r="H30" s="118">
        <v>971</v>
      </c>
      <c r="I30" s="118">
        <v>808</v>
      </c>
      <c r="J30" s="118">
        <v>98</v>
      </c>
      <c r="K30" s="118">
        <v>276</v>
      </c>
      <c r="L30" s="90">
        <v>0.71</v>
      </c>
      <c r="M30" s="123">
        <v>0.062</v>
      </c>
      <c r="N30" s="106">
        <v>1.2</v>
      </c>
      <c r="O30" s="90">
        <v>8.5</v>
      </c>
      <c r="P30" s="118">
        <v>110</v>
      </c>
      <c r="Q30" s="118">
        <v>36.5</v>
      </c>
      <c r="R30" s="71" t="s">
        <v>50</v>
      </c>
      <c r="S30" s="64">
        <v>326</v>
      </c>
      <c r="T30" s="120" t="s">
        <v>51</v>
      </c>
      <c r="U30" s="66" t="s">
        <v>49</v>
      </c>
      <c r="V30" s="120" t="s">
        <v>52</v>
      </c>
      <c r="W30" s="66" t="s">
        <v>49</v>
      </c>
      <c r="X30" s="120">
        <v>0.07</v>
      </c>
      <c r="Y30" s="66" t="s">
        <v>53</v>
      </c>
      <c r="Z30" s="66" t="s">
        <v>54</v>
      </c>
      <c r="AA30" s="66">
        <v>1.5</v>
      </c>
      <c r="AB30" s="66" t="s">
        <v>49</v>
      </c>
      <c r="AC30" s="120" t="s">
        <v>51</v>
      </c>
      <c r="AD30" s="66">
        <v>0.75</v>
      </c>
      <c r="AE30" s="66" t="s">
        <v>49</v>
      </c>
      <c r="AF30" s="71">
        <v>5.3</v>
      </c>
      <c r="AG30" s="49"/>
      <c r="AH30" s="43"/>
    </row>
    <row r="31" spans="1:34" ht="12.75">
      <c r="A31" s="54" t="s">
        <v>45</v>
      </c>
      <c r="B31" s="105">
        <f aca="true" t="shared" si="9" ref="B31:AH31">AVERAGE(B32,B33)</f>
        <v>0</v>
      </c>
      <c r="C31" s="36">
        <f t="shared" si="9"/>
        <v>15</v>
      </c>
      <c r="D31" s="36">
        <f t="shared" si="9"/>
        <v>0.55</v>
      </c>
      <c r="E31" s="37">
        <f t="shared" si="9"/>
        <v>7.365</v>
      </c>
      <c r="F31" s="36">
        <f t="shared" si="9"/>
        <v>1.7000000000000002</v>
      </c>
      <c r="G31" s="37">
        <f t="shared" si="9"/>
        <v>0.73</v>
      </c>
      <c r="H31" s="35">
        <f t="shared" si="9"/>
        <v>759.5</v>
      </c>
      <c r="I31" s="35">
        <f t="shared" si="9"/>
        <v>665</v>
      </c>
      <c r="J31" s="35">
        <f t="shared" si="9"/>
        <v>175</v>
      </c>
      <c r="K31" s="35">
        <f t="shared" si="9"/>
        <v>172</v>
      </c>
      <c r="L31" s="37">
        <f t="shared" si="9"/>
        <v>0.06</v>
      </c>
      <c r="M31" s="124">
        <f t="shared" si="9"/>
        <v>0.03</v>
      </c>
      <c r="N31" s="36">
        <f t="shared" si="9"/>
        <v>1.95</v>
      </c>
      <c r="O31" s="37">
        <f t="shared" si="9"/>
        <v>8.05</v>
      </c>
      <c r="P31" s="35">
        <f t="shared" si="9"/>
        <v>104</v>
      </c>
      <c r="Q31" s="35">
        <f t="shared" si="9"/>
        <v>34.5</v>
      </c>
      <c r="R31" s="12" t="s">
        <v>50</v>
      </c>
      <c r="S31" s="58">
        <f t="shared" si="9"/>
        <v>189</v>
      </c>
      <c r="T31" s="38" t="s">
        <v>51</v>
      </c>
      <c r="U31" s="11" t="s">
        <v>49</v>
      </c>
      <c r="V31" s="38" t="s">
        <v>52</v>
      </c>
      <c r="W31" s="11" t="s">
        <v>49</v>
      </c>
      <c r="X31" s="38" t="s">
        <v>49</v>
      </c>
      <c r="Y31" s="11" t="s">
        <v>53</v>
      </c>
      <c r="Z31" s="11" t="s">
        <v>54</v>
      </c>
      <c r="AA31" s="11">
        <f t="shared" si="9"/>
        <v>0.5700000000000001</v>
      </c>
      <c r="AB31" s="11" t="s">
        <v>49</v>
      </c>
      <c r="AC31" s="38" t="s">
        <v>51</v>
      </c>
      <c r="AD31" s="11">
        <f t="shared" si="9"/>
        <v>0.5</v>
      </c>
      <c r="AE31" s="11" t="s">
        <v>49</v>
      </c>
      <c r="AF31" s="12">
        <f t="shared" si="9"/>
        <v>3.1</v>
      </c>
      <c r="AG31" s="13">
        <f t="shared" si="9"/>
        <v>0.04</v>
      </c>
      <c r="AH31" s="14">
        <f t="shared" si="9"/>
        <v>0.35</v>
      </c>
    </row>
    <row r="32" spans="1:34" ht="12.75">
      <c r="A32" s="55" t="s">
        <v>84</v>
      </c>
      <c r="B32" s="106">
        <v>0</v>
      </c>
      <c r="C32" s="70">
        <v>15</v>
      </c>
      <c r="D32" s="70">
        <v>0.5</v>
      </c>
      <c r="E32" s="74">
        <v>7.35</v>
      </c>
      <c r="F32" s="70">
        <v>1.8</v>
      </c>
      <c r="G32" s="74">
        <v>0.74</v>
      </c>
      <c r="H32" s="69">
        <v>753</v>
      </c>
      <c r="I32" s="69">
        <v>658</v>
      </c>
      <c r="J32" s="69">
        <v>182</v>
      </c>
      <c r="K32" s="69">
        <v>158</v>
      </c>
      <c r="L32" s="74">
        <v>0.06</v>
      </c>
      <c r="M32" s="125" t="s">
        <v>49</v>
      </c>
      <c r="N32" s="70">
        <v>2.5</v>
      </c>
      <c r="O32" s="74">
        <v>8.1</v>
      </c>
      <c r="P32" s="69">
        <v>106</v>
      </c>
      <c r="Q32" s="69">
        <v>34</v>
      </c>
      <c r="R32" s="71" t="s">
        <v>50</v>
      </c>
      <c r="S32" s="65">
        <v>190</v>
      </c>
      <c r="T32" s="120" t="s">
        <v>51</v>
      </c>
      <c r="U32" s="66" t="s">
        <v>49</v>
      </c>
      <c r="V32" s="120" t="s">
        <v>52</v>
      </c>
      <c r="W32" s="66" t="s">
        <v>49</v>
      </c>
      <c r="X32" s="120" t="s">
        <v>49</v>
      </c>
      <c r="Y32" s="66" t="s">
        <v>53</v>
      </c>
      <c r="Z32" s="66" t="s">
        <v>54</v>
      </c>
      <c r="AA32" s="66">
        <v>0.54</v>
      </c>
      <c r="AB32" s="66" t="s">
        <v>49</v>
      </c>
      <c r="AC32" s="120" t="s">
        <v>51</v>
      </c>
      <c r="AD32" s="66">
        <v>0.55</v>
      </c>
      <c r="AE32" s="66" t="s">
        <v>49</v>
      </c>
      <c r="AF32" s="71">
        <v>3.1</v>
      </c>
      <c r="AG32" s="49">
        <v>0.04</v>
      </c>
      <c r="AH32" s="43">
        <v>0.35</v>
      </c>
    </row>
    <row r="33" spans="1:34" ht="12.75">
      <c r="A33" s="55" t="s">
        <v>85</v>
      </c>
      <c r="B33" s="106">
        <v>0</v>
      </c>
      <c r="C33" s="70">
        <v>15</v>
      </c>
      <c r="D33" s="70">
        <v>0.6</v>
      </c>
      <c r="E33" s="74">
        <v>7.38</v>
      </c>
      <c r="F33" s="70">
        <v>1.6</v>
      </c>
      <c r="G33" s="74">
        <v>0.72</v>
      </c>
      <c r="H33" s="69">
        <v>766</v>
      </c>
      <c r="I33" s="69">
        <v>672</v>
      </c>
      <c r="J33" s="69">
        <v>168</v>
      </c>
      <c r="K33" s="69">
        <v>186</v>
      </c>
      <c r="L33" s="74">
        <v>0.06</v>
      </c>
      <c r="M33" s="125">
        <v>0.03</v>
      </c>
      <c r="N33" s="70">
        <v>1.4</v>
      </c>
      <c r="O33" s="74">
        <v>8</v>
      </c>
      <c r="P33" s="69">
        <v>102</v>
      </c>
      <c r="Q33" s="69">
        <v>35</v>
      </c>
      <c r="R33" s="71" t="s">
        <v>50</v>
      </c>
      <c r="S33" s="65">
        <v>188</v>
      </c>
      <c r="T33" s="120" t="s">
        <v>51</v>
      </c>
      <c r="U33" s="66" t="s">
        <v>49</v>
      </c>
      <c r="V33" s="120" t="s">
        <v>52</v>
      </c>
      <c r="W33" s="66" t="s">
        <v>49</v>
      </c>
      <c r="X33" s="120" t="s">
        <v>49</v>
      </c>
      <c r="Y33" s="66" t="s">
        <v>53</v>
      </c>
      <c r="Z33" s="66" t="s">
        <v>54</v>
      </c>
      <c r="AA33" s="66">
        <v>0.6</v>
      </c>
      <c r="AB33" s="66" t="s">
        <v>49</v>
      </c>
      <c r="AC33" s="120" t="s">
        <v>51</v>
      </c>
      <c r="AD33" s="66">
        <v>0.45</v>
      </c>
      <c r="AE33" s="66" t="s">
        <v>49</v>
      </c>
      <c r="AF33" s="71">
        <v>3.1</v>
      </c>
      <c r="AG33" s="49">
        <v>0.04</v>
      </c>
      <c r="AH33" s="43">
        <v>0.35</v>
      </c>
    </row>
    <row r="34" spans="1:34" ht="12.75" customHeight="1">
      <c r="A34" s="50" t="s">
        <v>113</v>
      </c>
      <c r="B34" s="105">
        <f aca="true" t="shared" si="10" ref="B34:AH34">AVERAGE(B35)</f>
        <v>0</v>
      </c>
      <c r="C34" s="36">
        <f t="shared" si="10"/>
        <v>12</v>
      </c>
      <c r="D34" s="36">
        <f t="shared" si="10"/>
        <v>0.7</v>
      </c>
      <c r="E34" s="37">
        <f t="shared" si="10"/>
        <v>7.95</v>
      </c>
      <c r="F34" s="36">
        <f t="shared" si="10"/>
        <v>1.6</v>
      </c>
      <c r="G34" s="37">
        <f t="shared" si="10"/>
        <v>0.38</v>
      </c>
      <c r="H34" s="35">
        <f t="shared" si="10"/>
        <v>658</v>
      </c>
      <c r="I34" s="35">
        <f t="shared" si="10"/>
        <v>546</v>
      </c>
      <c r="J34" s="35">
        <f t="shared" si="10"/>
        <v>110</v>
      </c>
      <c r="K34" s="35">
        <f t="shared" si="10"/>
        <v>146</v>
      </c>
      <c r="L34" s="37">
        <f t="shared" si="10"/>
        <v>0.35</v>
      </c>
      <c r="M34" s="124">
        <f t="shared" si="10"/>
        <v>0.028</v>
      </c>
      <c r="N34" s="36">
        <f t="shared" si="10"/>
        <v>1.4</v>
      </c>
      <c r="O34" s="37">
        <f t="shared" si="10"/>
        <v>8</v>
      </c>
      <c r="P34" s="35">
        <f t="shared" si="10"/>
        <v>96</v>
      </c>
      <c r="Q34" s="35">
        <f t="shared" si="10"/>
        <v>39</v>
      </c>
      <c r="R34" s="12" t="s">
        <v>50</v>
      </c>
      <c r="S34" s="58">
        <f t="shared" si="10"/>
        <v>224</v>
      </c>
      <c r="T34" s="38">
        <v>0.002</v>
      </c>
      <c r="U34" s="11" t="s">
        <v>49</v>
      </c>
      <c r="V34" s="38" t="s">
        <v>52</v>
      </c>
      <c r="W34" s="11" t="s">
        <v>49</v>
      </c>
      <c r="X34" s="38">
        <f t="shared" si="10"/>
        <v>0.075</v>
      </c>
      <c r="Y34" s="11" t="s">
        <v>53</v>
      </c>
      <c r="Z34" s="11" t="s">
        <v>54</v>
      </c>
      <c r="AA34" s="11">
        <f t="shared" si="10"/>
        <v>0.68</v>
      </c>
      <c r="AB34" s="11" t="s">
        <v>49</v>
      </c>
      <c r="AC34" s="38" t="s">
        <v>51</v>
      </c>
      <c r="AD34" s="11">
        <f t="shared" si="10"/>
        <v>0.6</v>
      </c>
      <c r="AE34" s="11" t="s">
        <v>49</v>
      </c>
      <c r="AF34" s="12">
        <f t="shared" si="10"/>
        <v>3.7</v>
      </c>
      <c r="AG34" s="13">
        <f t="shared" si="10"/>
        <v>0.044</v>
      </c>
      <c r="AH34" s="14">
        <f t="shared" si="10"/>
        <v>0.3</v>
      </c>
    </row>
    <row r="35" spans="1:34" ht="12.75">
      <c r="A35" s="24" t="s">
        <v>86</v>
      </c>
      <c r="B35" s="107">
        <v>0</v>
      </c>
      <c r="C35" s="30">
        <v>12</v>
      </c>
      <c r="D35" s="30">
        <v>0.7</v>
      </c>
      <c r="E35" s="28">
        <v>7.95</v>
      </c>
      <c r="F35" s="30">
        <v>1.6</v>
      </c>
      <c r="G35" s="28">
        <v>0.38</v>
      </c>
      <c r="H35" s="32">
        <v>658</v>
      </c>
      <c r="I35" s="32">
        <v>546</v>
      </c>
      <c r="J35" s="32">
        <v>110</v>
      </c>
      <c r="K35" s="32">
        <v>146</v>
      </c>
      <c r="L35" s="28">
        <v>0.35</v>
      </c>
      <c r="M35" s="126">
        <v>0.028</v>
      </c>
      <c r="N35" s="30">
        <v>1.4</v>
      </c>
      <c r="O35" s="28">
        <v>8</v>
      </c>
      <c r="P35" s="32">
        <v>96</v>
      </c>
      <c r="Q35" s="32">
        <v>39</v>
      </c>
      <c r="R35" s="71" t="s">
        <v>50</v>
      </c>
      <c r="S35" s="31">
        <v>224</v>
      </c>
      <c r="T35" s="119" t="s">
        <v>51</v>
      </c>
      <c r="U35" s="27" t="s">
        <v>49</v>
      </c>
      <c r="V35" s="119" t="s">
        <v>52</v>
      </c>
      <c r="W35" s="27" t="s">
        <v>49</v>
      </c>
      <c r="X35" s="119">
        <v>0.075</v>
      </c>
      <c r="Y35" s="27" t="s">
        <v>53</v>
      </c>
      <c r="Z35" s="27" t="s">
        <v>54</v>
      </c>
      <c r="AA35" s="27">
        <v>0.68</v>
      </c>
      <c r="AB35" s="27" t="s">
        <v>49</v>
      </c>
      <c r="AC35" s="119" t="s">
        <v>51</v>
      </c>
      <c r="AD35" s="27">
        <v>0.6</v>
      </c>
      <c r="AE35" s="27" t="s">
        <v>49</v>
      </c>
      <c r="AF35" s="29">
        <v>3.7</v>
      </c>
      <c r="AG35" s="8">
        <v>0.044</v>
      </c>
      <c r="AH35" s="7">
        <v>0.3</v>
      </c>
    </row>
    <row r="36" spans="1:34" ht="10.5" customHeight="1">
      <c r="A36" s="51" t="s">
        <v>115</v>
      </c>
      <c r="B36" s="105">
        <f aca="true" t="shared" si="11" ref="B36:AD36">AVERAGE(B37,B38,B39,B40,B41)</f>
        <v>0</v>
      </c>
      <c r="C36" s="36">
        <f t="shared" si="11"/>
        <v>5.8</v>
      </c>
      <c r="D36" s="36">
        <f t="shared" si="11"/>
        <v>0.32</v>
      </c>
      <c r="E36" s="37">
        <f t="shared" si="11"/>
        <v>7.6240000000000006</v>
      </c>
      <c r="F36" s="36">
        <f t="shared" si="11"/>
        <v>1.4</v>
      </c>
      <c r="G36" s="37">
        <f t="shared" si="11"/>
        <v>0.392</v>
      </c>
      <c r="H36" s="35">
        <f t="shared" si="11"/>
        <v>707</v>
      </c>
      <c r="I36" s="35">
        <f t="shared" si="11"/>
        <v>588</v>
      </c>
      <c r="J36" s="35">
        <f t="shared" si="11"/>
        <v>91.6</v>
      </c>
      <c r="K36" s="35">
        <f t="shared" si="11"/>
        <v>185.2</v>
      </c>
      <c r="L36" s="37">
        <f t="shared" si="11"/>
        <v>0.355</v>
      </c>
      <c r="M36" s="124" t="s">
        <v>49</v>
      </c>
      <c r="N36" s="36">
        <f t="shared" si="11"/>
        <v>1.52</v>
      </c>
      <c r="O36" s="37">
        <f t="shared" si="11"/>
        <v>8.14</v>
      </c>
      <c r="P36" s="35">
        <f t="shared" si="11"/>
        <v>103.2</v>
      </c>
      <c r="Q36" s="35">
        <f t="shared" si="11"/>
        <v>36.2</v>
      </c>
      <c r="R36" s="12" t="s">
        <v>50</v>
      </c>
      <c r="S36" s="58">
        <f t="shared" si="11"/>
        <v>238</v>
      </c>
      <c r="T36" s="38" t="s">
        <v>51</v>
      </c>
      <c r="U36" s="11" t="s">
        <v>49</v>
      </c>
      <c r="V36" s="38" t="s">
        <v>52</v>
      </c>
      <c r="W36" s="11" t="s">
        <v>49</v>
      </c>
      <c r="X36" s="38">
        <f t="shared" si="11"/>
        <v>0.07100000000000001</v>
      </c>
      <c r="Y36" s="11" t="s">
        <v>53</v>
      </c>
      <c r="Z36" s="11" t="s">
        <v>54</v>
      </c>
      <c r="AA36" s="11">
        <f t="shared" si="11"/>
        <v>0.72</v>
      </c>
      <c r="AB36" s="11" t="s">
        <v>49</v>
      </c>
      <c r="AC36" s="38" t="s">
        <v>51</v>
      </c>
      <c r="AD36" s="11">
        <f t="shared" si="11"/>
        <v>0.556</v>
      </c>
      <c r="AE36" s="11" t="s">
        <v>49</v>
      </c>
      <c r="AF36" s="12">
        <f>AVERAGE(AF38,AF38,AF39,AF40,AF41)</f>
        <v>3.88</v>
      </c>
      <c r="AG36" s="13">
        <f>AVERAGE(AG37,AG38,AG39,AG40,AG41)</f>
        <v>0.035</v>
      </c>
      <c r="AH36" s="14">
        <f>AVERAGE(AH37,AH38,AH39,AH40,AH41)</f>
        <v>0.29</v>
      </c>
    </row>
    <row r="37" spans="1:34" ht="12.75">
      <c r="A37" s="25" t="s">
        <v>87</v>
      </c>
      <c r="B37" s="107">
        <v>0</v>
      </c>
      <c r="C37" s="30">
        <v>8</v>
      </c>
      <c r="D37" s="30">
        <v>0.5</v>
      </c>
      <c r="E37" s="28">
        <v>7.64</v>
      </c>
      <c r="F37" s="30">
        <v>1.2</v>
      </c>
      <c r="G37" s="28">
        <v>0.31</v>
      </c>
      <c r="H37" s="32">
        <v>713</v>
      </c>
      <c r="I37" s="32">
        <v>592</v>
      </c>
      <c r="J37" s="32">
        <v>90</v>
      </c>
      <c r="K37" s="32">
        <v>186</v>
      </c>
      <c r="L37" s="28">
        <v>0.31</v>
      </c>
      <c r="M37" s="126" t="s">
        <v>49</v>
      </c>
      <c r="N37" s="30">
        <v>2</v>
      </c>
      <c r="O37" s="28">
        <v>8.1</v>
      </c>
      <c r="P37" s="32">
        <v>106</v>
      </c>
      <c r="Q37" s="32">
        <v>34</v>
      </c>
      <c r="R37" s="29" t="s">
        <v>50</v>
      </c>
      <c r="S37" s="31">
        <v>242</v>
      </c>
      <c r="T37" s="119" t="s">
        <v>51</v>
      </c>
      <c r="U37" s="27" t="s">
        <v>49</v>
      </c>
      <c r="V37" s="119" t="s">
        <v>52</v>
      </c>
      <c r="W37" s="27" t="s">
        <v>49</v>
      </c>
      <c r="X37" s="119">
        <v>0.072</v>
      </c>
      <c r="Y37" s="27" t="s">
        <v>53</v>
      </c>
      <c r="Z37" s="27" t="s">
        <v>54</v>
      </c>
      <c r="AA37" s="27">
        <v>0.75</v>
      </c>
      <c r="AB37" s="27" t="s">
        <v>49</v>
      </c>
      <c r="AC37" s="119" t="s">
        <v>51</v>
      </c>
      <c r="AD37" s="27">
        <v>0.58</v>
      </c>
      <c r="AE37" s="27" t="s">
        <v>49</v>
      </c>
      <c r="AF37" s="29">
        <v>0.58</v>
      </c>
      <c r="AG37" s="8">
        <v>0.035</v>
      </c>
      <c r="AH37" s="7">
        <v>0.29</v>
      </c>
    </row>
    <row r="38" spans="1:34" ht="12.75">
      <c r="A38" s="25" t="s">
        <v>88</v>
      </c>
      <c r="B38" s="107">
        <v>0</v>
      </c>
      <c r="C38" s="30">
        <v>0</v>
      </c>
      <c r="D38" s="30">
        <v>0.2</v>
      </c>
      <c r="E38" s="28">
        <v>7.95</v>
      </c>
      <c r="F38" s="30">
        <v>1.6</v>
      </c>
      <c r="G38" s="28">
        <v>0.38</v>
      </c>
      <c r="H38" s="32">
        <v>710</v>
      </c>
      <c r="I38" s="32">
        <v>591</v>
      </c>
      <c r="J38" s="32">
        <v>90</v>
      </c>
      <c r="K38" s="32">
        <v>188</v>
      </c>
      <c r="L38" s="28">
        <v>0.4</v>
      </c>
      <c r="M38" s="126" t="s">
        <v>49</v>
      </c>
      <c r="N38" s="30">
        <v>1.5</v>
      </c>
      <c r="O38" s="28">
        <v>8</v>
      </c>
      <c r="P38" s="32">
        <v>102</v>
      </c>
      <c r="Q38" s="32">
        <v>35</v>
      </c>
      <c r="R38" s="29" t="s">
        <v>50</v>
      </c>
      <c r="S38" s="31">
        <v>238</v>
      </c>
      <c r="T38" s="119" t="s">
        <v>51</v>
      </c>
      <c r="U38" s="27" t="s">
        <v>49</v>
      </c>
      <c r="V38" s="119" t="s">
        <v>52</v>
      </c>
      <c r="W38" s="27" t="s">
        <v>49</v>
      </c>
      <c r="X38" s="119">
        <v>0.064</v>
      </c>
      <c r="Y38" s="27" t="s">
        <v>53</v>
      </c>
      <c r="Z38" s="27" t="s">
        <v>54</v>
      </c>
      <c r="AA38" s="27">
        <v>0.65</v>
      </c>
      <c r="AB38" s="27" t="s">
        <v>49</v>
      </c>
      <c r="AC38" s="119" t="s">
        <v>51</v>
      </c>
      <c r="AD38" s="27">
        <v>0.48</v>
      </c>
      <c r="AE38" s="27" t="s">
        <v>49</v>
      </c>
      <c r="AF38" s="29">
        <v>3.9</v>
      </c>
      <c r="AG38" s="8">
        <v>0.035</v>
      </c>
      <c r="AH38" s="7">
        <v>0.29</v>
      </c>
    </row>
    <row r="39" spans="1:34" ht="12.75">
      <c r="A39" s="25" t="s">
        <v>89</v>
      </c>
      <c r="B39" s="107">
        <v>0</v>
      </c>
      <c r="C39" s="30">
        <v>2</v>
      </c>
      <c r="D39" s="30">
        <v>0.1</v>
      </c>
      <c r="E39" s="28">
        <v>7.9</v>
      </c>
      <c r="F39" s="30">
        <v>1.4</v>
      </c>
      <c r="G39" s="28">
        <v>0.51</v>
      </c>
      <c r="H39" s="32">
        <v>702</v>
      </c>
      <c r="I39" s="32">
        <v>585</v>
      </c>
      <c r="J39" s="32">
        <v>92</v>
      </c>
      <c r="K39" s="32">
        <v>186</v>
      </c>
      <c r="L39" s="28" t="s">
        <v>48</v>
      </c>
      <c r="M39" s="126" t="s">
        <v>49</v>
      </c>
      <c r="N39" s="30">
        <v>2.1</v>
      </c>
      <c r="O39" s="28">
        <v>8.4</v>
      </c>
      <c r="P39" s="32">
        <v>106</v>
      </c>
      <c r="Q39" s="32">
        <v>38</v>
      </c>
      <c r="R39" s="29" t="s">
        <v>50</v>
      </c>
      <c r="S39" s="31">
        <v>234</v>
      </c>
      <c r="T39" s="119" t="s">
        <v>51</v>
      </c>
      <c r="U39" s="27" t="s">
        <v>49</v>
      </c>
      <c r="V39" s="119" t="s">
        <v>52</v>
      </c>
      <c r="W39" s="27" t="s">
        <v>49</v>
      </c>
      <c r="X39" s="119" t="s">
        <v>49</v>
      </c>
      <c r="Y39" s="27" t="s">
        <v>53</v>
      </c>
      <c r="Z39" s="27" t="s">
        <v>54</v>
      </c>
      <c r="AA39" s="27">
        <v>0.64</v>
      </c>
      <c r="AB39" s="27" t="s">
        <v>49</v>
      </c>
      <c r="AC39" s="119" t="s">
        <v>51</v>
      </c>
      <c r="AD39" s="27">
        <v>0.26</v>
      </c>
      <c r="AE39" s="27" t="s">
        <v>49</v>
      </c>
      <c r="AF39" s="29">
        <v>3.8</v>
      </c>
      <c r="AG39" s="8">
        <v>0.035</v>
      </c>
      <c r="AH39" s="7">
        <v>0.29</v>
      </c>
    </row>
    <row r="40" spans="1:34" ht="12.75">
      <c r="A40" s="25" t="s">
        <v>91</v>
      </c>
      <c r="B40" s="107">
        <v>0</v>
      </c>
      <c r="C40" s="30">
        <v>10</v>
      </c>
      <c r="D40" s="30">
        <v>0.4</v>
      </c>
      <c r="E40" s="28">
        <v>7.41</v>
      </c>
      <c r="F40" s="30">
        <v>1.4</v>
      </c>
      <c r="G40" s="28">
        <v>0.31</v>
      </c>
      <c r="H40" s="32">
        <v>692</v>
      </c>
      <c r="I40" s="32">
        <v>575</v>
      </c>
      <c r="J40" s="32">
        <v>92</v>
      </c>
      <c r="K40" s="32">
        <v>180</v>
      </c>
      <c r="L40" s="28" t="s">
        <v>48</v>
      </c>
      <c r="M40" s="126" t="s">
        <v>49</v>
      </c>
      <c r="N40" s="30">
        <v>1</v>
      </c>
      <c r="O40" s="28">
        <v>8.1</v>
      </c>
      <c r="P40" s="32">
        <v>98</v>
      </c>
      <c r="Q40" s="32">
        <v>39</v>
      </c>
      <c r="R40" s="29" t="s">
        <v>50</v>
      </c>
      <c r="S40" s="31">
        <v>234</v>
      </c>
      <c r="T40" s="119" t="s">
        <v>51</v>
      </c>
      <c r="U40" s="27" t="s">
        <v>49</v>
      </c>
      <c r="V40" s="119" t="s">
        <v>52</v>
      </c>
      <c r="W40" s="27" t="s">
        <v>49</v>
      </c>
      <c r="X40" s="119">
        <v>0.086</v>
      </c>
      <c r="Y40" s="27" t="s">
        <v>53</v>
      </c>
      <c r="Z40" s="27" t="s">
        <v>54</v>
      </c>
      <c r="AA40" s="27">
        <v>0.72</v>
      </c>
      <c r="AB40" s="27" t="s">
        <v>49</v>
      </c>
      <c r="AC40" s="119" t="s">
        <v>51</v>
      </c>
      <c r="AD40" s="27">
        <v>0.75</v>
      </c>
      <c r="AE40" s="27" t="s">
        <v>49</v>
      </c>
      <c r="AF40" s="29">
        <v>3.8</v>
      </c>
      <c r="AG40" s="8">
        <v>0.035</v>
      </c>
      <c r="AH40" s="7">
        <v>0.29</v>
      </c>
    </row>
    <row r="41" spans="1:34" ht="12.75">
      <c r="A41" s="25" t="s">
        <v>90</v>
      </c>
      <c r="B41" s="107">
        <v>0</v>
      </c>
      <c r="C41" s="30">
        <v>9</v>
      </c>
      <c r="D41" s="30">
        <v>0.4</v>
      </c>
      <c r="E41" s="28">
        <v>7.22</v>
      </c>
      <c r="F41" s="30">
        <v>1.4</v>
      </c>
      <c r="G41" s="28">
        <v>0.45</v>
      </c>
      <c r="H41" s="32">
        <v>718</v>
      </c>
      <c r="I41" s="32">
        <v>597</v>
      </c>
      <c r="J41" s="32">
        <v>94</v>
      </c>
      <c r="K41" s="32">
        <v>186</v>
      </c>
      <c r="L41" s="28" t="s">
        <v>48</v>
      </c>
      <c r="M41" s="126" t="s">
        <v>49</v>
      </c>
      <c r="N41" s="30">
        <v>1</v>
      </c>
      <c r="O41" s="28">
        <v>8.1</v>
      </c>
      <c r="P41" s="32">
        <v>104</v>
      </c>
      <c r="Q41" s="32">
        <v>35</v>
      </c>
      <c r="R41" s="29" t="s">
        <v>50</v>
      </c>
      <c r="S41" s="31">
        <v>242</v>
      </c>
      <c r="T41" s="119" t="s">
        <v>51</v>
      </c>
      <c r="U41" s="27" t="s">
        <v>49</v>
      </c>
      <c r="V41" s="119" t="s">
        <v>52</v>
      </c>
      <c r="W41" s="27" t="s">
        <v>49</v>
      </c>
      <c r="X41" s="119">
        <v>0.062</v>
      </c>
      <c r="Y41" s="27" t="s">
        <v>53</v>
      </c>
      <c r="Z41" s="27" t="s">
        <v>54</v>
      </c>
      <c r="AA41" s="27">
        <v>0.84</v>
      </c>
      <c r="AB41" s="27" t="s">
        <v>49</v>
      </c>
      <c r="AC41" s="119" t="s">
        <v>51</v>
      </c>
      <c r="AD41" s="27">
        <v>0.71</v>
      </c>
      <c r="AE41" s="27" t="s">
        <v>49</v>
      </c>
      <c r="AF41" s="29">
        <v>4</v>
      </c>
      <c r="AG41" s="8">
        <v>0.035</v>
      </c>
      <c r="AH41" s="7">
        <v>0.29</v>
      </c>
    </row>
    <row r="42" spans="1:34" ht="12.75">
      <c r="A42" s="51" t="s">
        <v>46</v>
      </c>
      <c r="B42" s="105">
        <f aca="true" t="shared" si="12" ref="B42:AH42">AVERAGE(B43,B44)</f>
        <v>0</v>
      </c>
      <c r="C42" s="36">
        <f t="shared" si="12"/>
        <v>13.5</v>
      </c>
      <c r="D42" s="36">
        <f t="shared" si="12"/>
        <v>0.55</v>
      </c>
      <c r="E42" s="37">
        <f t="shared" si="12"/>
        <v>7.545</v>
      </c>
      <c r="F42" s="36">
        <f t="shared" si="12"/>
        <v>1.45</v>
      </c>
      <c r="G42" s="37">
        <f t="shared" si="12"/>
        <v>0.645</v>
      </c>
      <c r="H42" s="35">
        <f t="shared" si="12"/>
        <v>749.5</v>
      </c>
      <c r="I42" s="35">
        <f t="shared" si="12"/>
        <v>638.5</v>
      </c>
      <c r="J42" s="35">
        <f t="shared" si="12"/>
        <v>67.5</v>
      </c>
      <c r="K42" s="35">
        <f t="shared" si="12"/>
        <v>255</v>
      </c>
      <c r="L42" s="37">
        <f t="shared" si="12"/>
        <v>0.32999999999999996</v>
      </c>
      <c r="M42" s="124">
        <f t="shared" si="12"/>
        <v>0.024</v>
      </c>
      <c r="N42" s="36">
        <f t="shared" si="12"/>
        <v>0.85</v>
      </c>
      <c r="O42" s="37">
        <f t="shared" si="12"/>
        <v>8.350000000000001</v>
      </c>
      <c r="P42" s="35">
        <f t="shared" si="12"/>
        <v>113</v>
      </c>
      <c r="Q42" s="35">
        <f t="shared" si="12"/>
        <v>32.5</v>
      </c>
      <c r="R42" s="12" t="s">
        <v>50</v>
      </c>
      <c r="S42" s="58">
        <f t="shared" si="12"/>
        <v>222</v>
      </c>
      <c r="T42" s="38" t="s">
        <v>51</v>
      </c>
      <c r="U42" s="11" t="s">
        <v>49</v>
      </c>
      <c r="V42" s="38" t="s">
        <v>52</v>
      </c>
      <c r="W42" s="11" t="s">
        <v>49</v>
      </c>
      <c r="X42" s="38">
        <f t="shared" si="12"/>
        <v>0.087</v>
      </c>
      <c r="Y42" s="11" t="s">
        <v>53</v>
      </c>
      <c r="Z42" s="11" t="s">
        <v>54</v>
      </c>
      <c r="AA42" s="11">
        <f t="shared" si="12"/>
        <v>1.35</v>
      </c>
      <c r="AB42" s="11" t="s">
        <v>49</v>
      </c>
      <c r="AC42" s="38" t="s">
        <v>51</v>
      </c>
      <c r="AD42" s="11">
        <f t="shared" si="12"/>
        <v>0.6799999999999999</v>
      </c>
      <c r="AE42" s="11" t="s">
        <v>49</v>
      </c>
      <c r="AF42" s="12">
        <f t="shared" si="12"/>
        <v>3.6500000000000004</v>
      </c>
      <c r="AG42" s="13" t="e">
        <f t="shared" si="12"/>
        <v>#DIV/0!</v>
      </c>
      <c r="AH42" s="14" t="e">
        <f t="shared" si="12"/>
        <v>#DIV/0!</v>
      </c>
    </row>
    <row r="43" spans="1:34" ht="12.75">
      <c r="A43" s="25" t="s">
        <v>92</v>
      </c>
      <c r="B43" s="107">
        <v>0</v>
      </c>
      <c r="C43" s="30">
        <v>12</v>
      </c>
      <c r="D43" s="30">
        <v>0.5</v>
      </c>
      <c r="E43" s="28">
        <v>7.58</v>
      </c>
      <c r="F43" s="30">
        <v>1.5</v>
      </c>
      <c r="G43" s="28">
        <v>0.64</v>
      </c>
      <c r="H43" s="32">
        <v>750</v>
      </c>
      <c r="I43" s="32">
        <v>640</v>
      </c>
      <c r="J43" s="32">
        <v>71</v>
      </c>
      <c r="K43" s="32">
        <v>252</v>
      </c>
      <c r="L43" s="28">
        <v>0.31</v>
      </c>
      <c r="M43" s="126" t="s">
        <v>49</v>
      </c>
      <c r="N43" s="30">
        <v>1</v>
      </c>
      <c r="O43" s="28">
        <v>8.4</v>
      </c>
      <c r="P43" s="32">
        <v>118</v>
      </c>
      <c r="Q43" s="32">
        <v>30</v>
      </c>
      <c r="R43" s="29" t="s">
        <v>50</v>
      </c>
      <c r="S43" s="31">
        <v>220</v>
      </c>
      <c r="T43" s="119" t="s">
        <v>51</v>
      </c>
      <c r="U43" s="27" t="s">
        <v>49</v>
      </c>
      <c r="V43" s="119" t="s">
        <v>52</v>
      </c>
      <c r="W43" s="27" t="s">
        <v>49</v>
      </c>
      <c r="X43" s="119">
        <v>0.09</v>
      </c>
      <c r="Y43" s="27" t="s">
        <v>53</v>
      </c>
      <c r="Z43" s="27" t="s">
        <v>54</v>
      </c>
      <c r="AA43" s="27">
        <v>1.2</v>
      </c>
      <c r="AB43" s="27" t="s">
        <v>49</v>
      </c>
      <c r="AC43" s="119" t="s">
        <v>51</v>
      </c>
      <c r="AD43" s="27">
        <v>0.78</v>
      </c>
      <c r="AE43" s="27" t="s">
        <v>49</v>
      </c>
      <c r="AF43" s="29">
        <v>3.6</v>
      </c>
      <c r="AG43" s="8"/>
      <c r="AH43" s="7"/>
    </row>
    <row r="44" spans="1:34" ht="12.75">
      <c r="A44" s="25" t="s">
        <v>93</v>
      </c>
      <c r="B44" s="107">
        <v>0</v>
      </c>
      <c r="C44" s="30">
        <v>15</v>
      </c>
      <c r="D44" s="30">
        <v>0.6</v>
      </c>
      <c r="E44" s="28">
        <v>7.51</v>
      </c>
      <c r="F44" s="30">
        <v>1.4</v>
      </c>
      <c r="G44" s="28">
        <v>0.65</v>
      </c>
      <c r="H44" s="32">
        <v>749</v>
      </c>
      <c r="I44" s="32">
        <v>637</v>
      </c>
      <c r="J44" s="32">
        <v>64</v>
      </c>
      <c r="K44" s="32">
        <v>258</v>
      </c>
      <c r="L44" s="28">
        <v>0.35</v>
      </c>
      <c r="M44" s="126">
        <v>0.024</v>
      </c>
      <c r="N44" s="30">
        <v>0.7</v>
      </c>
      <c r="O44" s="28">
        <v>8.3</v>
      </c>
      <c r="P44" s="32">
        <v>108</v>
      </c>
      <c r="Q44" s="32">
        <v>35</v>
      </c>
      <c r="R44" s="29" t="s">
        <v>50</v>
      </c>
      <c r="S44" s="31">
        <v>224</v>
      </c>
      <c r="T44" s="119" t="s">
        <v>51</v>
      </c>
      <c r="U44" s="27" t="s">
        <v>49</v>
      </c>
      <c r="V44" s="119" t="s">
        <v>52</v>
      </c>
      <c r="W44" s="27" t="s">
        <v>49</v>
      </c>
      <c r="X44" s="119">
        <v>0.084</v>
      </c>
      <c r="Y44" s="27" t="s">
        <v>53</v>
      </c>
      <c r="Z44" s="27" t="s">
        <v>54</v>
      </c>
      <c r="AA44" s="27">
        <v>1.5</v>
      </c>
      <c r="AB44" s="27" t="s">
        <v>49</v>
      </c>
      <c r="AC44" s="119" t="s">
        <v>51</v>
      </c>
      <c r="AD44" s="27">
        <v>0.58</v>
      </c>
      <c r="AE44" s="27" t="s">
        <v>49</v>
      </c>
      <c r="AF44" s="29">
        <v>3.7</v>
      </c>
      <c r="AG44" s="8"/>
      <c r="AH44" s="7"/>
    </row>
    <row r="45" spans="1:34" ht="12.75">
      <c r="A45" s="6" t="s">
        <v>47</v>
      </c>
      <c r="B45" s="9">
        <f>AVERAGE(B6,B10,B14,B16,B18,B20,B22,B25,B27,B31,B34,B36,B42)</f>
        <v>0</v>
      </c>
      <c r="C45" s="10">
        <f>AVERAGE(C6,C10,C14,C16,C18,C20,C22,C25,C27,C31,C34,C36,C42)</f>
        <v>5.510256410256409</v>
      </c>
      <c r="D45" s="10">
        <f>AVERAGE(E6,D10,D14,D16,D18,D20,D22,D25,D27,D31,D34,D36,D42)</f>
        <v>0.8300000000000001</v>
      </c>
      <c r="E45" s="9">
        <f aca="true" t="shared" si="13" ref="E45:S45">AVERAGE(E6,E10,E14,E16,E18,E20,E22,E25,E27,E31,E34,E36,E42)</f>
        <v>7.686076923076923</v>
      </c>
      <c r="F45" s="10">
        <f t="shared" si="13"/>
        <v>1.512820512820513</v>
      </c>
      <c r="G45" s="9">
        <f t="shared" si="13"/>
        <v>0.5154102564102564</v>
      </c>
      <c r="H45" s="57">
        <f t="shared" si="13"/>
        <v>733.5128205128206</v>
      </c>
      <c r="I45" s="57">
        <f t="shared" si="13"/>
        <v>619.6410256410256</v>
      </c>
      <c r="J45" s="57">
        <f t="shared" si="13"/>
        <v>128.08461538461538</v>
      </c>
      <c r="K45" s="57">
        <f t="shared" si="13"/>
        <v>169.6051282051282</v>
      </c>
      <c r="L45" s="91">
        <f t="shared" si="13"/>
        <v>0.26383333333333336</v>
      </c>
      <c r="M45" s="127">
        <f t="shared" si="13"/>
        <v>0.030500000000000006</v>
      </c>
      <c r="N45" s="10">
        <f t="shared" si="13"/>
        <v>2.9528205128205136</v>
      </c>
      <c r="O45" s="9">
        <f t="shared" si="13"/>
        <v>7.833846153846154</v>
      </c>
      <c r="P45" s="57">
        <f t="shared" si="13"/>
        <v>98.19487179487182</v>
      </c>
      <c r="Q45" s="57">
        <f t="shared" si="13"/>
        <v>35.5025641025641</v>
      </c>
      <c r="R45" s="133">
        <f t="shared" si="13"/>
        <v>1.5</v>
      </c>
      <c r="S45" s="57">
        <f t="shared" si="13"/>
        <v>227.74358974358972</v>
      </c>
      <c r="T45" s="134" t="s">
        <v>51</v>
      </c>
      <c r="U45" s="92" t="s">
        <v>49</v>
      </c>
      <c r="V45" s="134" t="s">
        <v>52</v>
      </c>
      <c r="W45" s="92" t="s">
        <v>49</v>
      </c>
      <c r="X45" s="134">
        <f>AVERAGE(X6,X10,X14,X16,X18,X20,X22,X25,X27,X31,X34,X36,X42)</f>
        <v>0.07261111111111111</v>
      </c>
      <c r="Y45" s="92" t="s">
        <v>53</v>
      </c>
      <c r="Z45" s="92" t="s">
        <v>54</v>
      </c>
      <c r="AA45" s="11" t="s">
        <v>49</v>
      </c>
      <c r="AB45" s="92" t="s">
        <v>49</v>
      </c>
      <c r="AC45" s="134" t="s">
        <v>51</v>
      </c>
      <c r="AD45" s="92">
        <f>AVERAGE(AD6,AD10,AD14,AD16,AD18,AD20,AD22,AD25,AD27,AD31,AD34,AD36,AD42)</f>
        <v>0.42569696969696963</v>
      </c>
      <c r="AE45" s="92" t="s">
        <v>49</v>
      </c>
      <c r="AF45" s="12">
        <f>AVERAGE(AF6,AF10,AF14,AF16,AF18,AF20,AF22,AF25,AF27,AF31,AF34,AF36,AF42)</f>
        <v>3.7382051282051285</v>
      </c>
      <c r="AG45" s="13" t="e">
        <f>AVERAGE(AG6,AG10,AG14,AG16,AG18,AG20,AG22,AG25,AG27,AG31,AG34,AG36,AG42)</f>
        <v>#DIV/0!</v>
      </c>
      <c r="AH45" s="14" t="e">
        <f>AVERAGE(AH6,AH10,AH14,AH16,AH18,AH20,AH22,AH25,AH27,AH31,AH34,AH36,AH42)</f>
        <v>#DIV/0!</v>
      </c>
    </row>
    <row r="46" spans="1:34" ht="12.75">
      <c r="A46" s="81"/>
      <c r="B46" s="83"/>
      <c r="C46" s="110"/>
      <c r="D46" s="83"/>
      <c r="E46" s="82"/>
      <c r="F46" s="83"/>
      <c r="G46" s="82"/>
      <c r="H46" s="82"/>
      <c r="I46" s="93"/>
      <c r="J46" s="93"/>
      <c r="K46" s="93"/>
      <c r="L46" s="93"/>
      <c r="M46" s="128"/>
      <c r="N46" s="83"/>
      <c r="O46" s="82"/>
      <c r="P46" s="130"/>
      <c r="Q46" s="130"/>
      <c r="R46" s="85"/>
      <c r="S46" s="130"/>
      <c r="T46" s="135"/>
      <c r="U46" s="84"/>
      <c r="V46" s="135"/>
      <c r="W46" s="84"/>
      <c r="X46" s="135"/>
      <c r="Y46" s="84"/>
      <c r="Z46" s="84"/>
      <c r="AA46" s="84"/>
      <c r="AB46" s="84"/>
      <c r="AC46" s="135"/>
      <c r="AD46" s="84"/>
      <c r="AE46" s="84"/>
      <c r="AF46" s="85"/>
      <c r="AG46" s="86"/>
      <c r="AH46" s="87"/>
    </row>
    <row r="47" spans="1:34" ht="12.75">
      <c r="A47" s="15"/>
      <c r="B47" s="108"/>
      <c r="C47" s="111"/>
      <c r="D47" s="111"/>
      <c r="E47" s="94"/>
      <c r="F47" s="111"/>
      <c r="G47" s="94"/>
      <c r="H47" s="94"/>
      <c r="I47" s="206" t="s">
        <v>55</v>
      </c>
      <c r="J47" s="207"/>
      <c r="K47" s="207"/>
      <c r="L47" s="208"/>
      <c r="M47" s="16"/>
      <c r="N47" s="111"/>
      <c r="O47" s="94"/>
      <c r="P47" s="131"/>
      <c r="Q47" s="131"/>
      <c r="R47" s="111"/>
      <c r="S47" s="131"/>
      <c r="T47" s="15"/>
      <c r="U47" s="96"/>
      <c r="V47" s="136"/>
      <c r="W47" s="97"/>
      <c r="X47" s="137"/>
      <c r="Y47" s="97"/>
      <c r="Z47" s="97"/>
      <c r="AA47" s="97"/>
      <c r="AB47" s="97"/>
      <c r="AC47" s="138"/>
      <c r="AD47" s="98"/>
      <c r="AE47" s="98"/>
      <c r="AF47" s="139"/>
      <c r="AG47" s="140"/>
      <c r="AH47" s="99"/>
    </row>
    <row r="48" spans="1:34" ht="12.75">
      <c r="A48" s="78"/>
      <c r="B48" s="109"/>
      <c r="C48" s="112"/>
      <c r="D48" s="112"/>
      <c r="E48" s="100"/>
      <c r="F48" s="112"/>
      <c r="G48" s="100"/>
      <c r="H48" s="100"/>
      <c r="I48" s="101"/>
      <c r="J48" s="95"/>
      <c r="K48" s="95"/>
      <c r="L48" s="95"/>
      <c r="M48" s="79"/>
      <c r="N48" s="112"/>
      <c r="O48" s="100"/>
      <c r="P48" s="132"/>
      <c r="Q48" s="132"/>
      <c r="R48" s="112"/>
      <c r="S48" s="132"/>
      <c r="T48" s="78"/>
      <c r="U48" s="96"/>
      <c r="V48" s="136"/>
      <c r="W48" s="97"/>
      <c r="X48" s="137"/>
      <c r="Y48" s="97"/>
      <c r="Z48" s="97"/>
      <c r="AA48" s="97"/>
      <c r="AB48" s="97"/>
      <c r="AC48" s="138"/>
      <c r="AD48" s="98"/>
      <c r="AE48" s="98"/>
      <c r="AF48" s="139"/>
      <c r="AG48" s="140"/>
      <c r="AH48" s="99"/>
    </row>
    <row r="49" spans="1:34" ht="12.75">
      <c r="A49" s="56" t="s">
        <v>56</v>
      </c>
      <c r="B49" s="10">
        <f aca="true" t="shared" si="14" ref="B49:AH49">AVERAGE(B50)</f>
        <v>0</v>
      </c>
      <c r="C49" s="12">
        <f t="shared" si="14"/>
        <v>0</v>
      </c>
      <c r="D49" s="12">
        <f t="shared" si="14"/>
        <v>0</v>
      </c>
      <c r="E49" s="11">
        <f t="shared" si="14"/>
        <v>7.58</v>
      </c>
      <c r="F49" s="113">
        <f t="shared" si="14"/>
        <v>1.8</v>
      </c>
      <c r="G49" s="11">
        <f t="shared" si="14"/>
        <v>0.64</v>
      </c>
      <c r="H49" s="58">
        <f t="shared" si="14"/>
        <v>611</v>
      </c>
      <c r="I49" s="58">
        <f t="shared" si="14"/>
        <v>477</v>
      </c>
      <c r="J49" s="58">
        <f t="shared" si="14"/>
        <v>60</v>
      </c>
      <c r="K49" s="58">
        <f t="shared" si="14"/>
        <v>118</v>
      </c>
      <c r="L49" s="11">
        <f t="shared" si="14"/>
        <v>0.58</v>
      </c>
      <c r="M49" s="38">
        <f t="shared" si="14"/>
        <v>0.035</v>
      </c>
      <c r="N49" s="12">
        <f t="shared" si="14"/>
        <v>1.1</v>
      </c>
      <c r="O49" s="11">
        <f t="shared" si="14"/>
        <v>6.1</v>
      </c>
      <c r="P49" s="58">
        <f t="shared" si="14"/>
        <v>84</v>
      </c>
      <c r="Q49" s="58">
        <f t="shared" si="14"/>
        <v>23</v>
      </c>
      <c r="R49" s="12" t="s">
        <v>50</v>
      </c>
      <c r="S49" s="58">
        <f t="shared" si="14"/>
        <v>268</v>
      </c>
      <c r="T49" s="38" t="s">
        <v>51</v>
      </c>
      <c r="U49" s="11" t="s">
        <v>49</v>
      </c>
      <c r="V49" s="38" t="s">
        <v>52</v>
      </c>
      <c r="W49" s="11" t="s">
        <v>49</v>
      </c>
      <c r="X49" s="38" t="s">
        <v>49</v>
      </c>
      <c r="Y49" s="11" t="s">
        <v>53</v>
      </c>
      <c r="Z49" s="11" t="s">
        <v>54</v>
      </c>
      <c r="AA49" s="11">
        <v>0.45</v>
      </c>
      <c r="AB49" s="11" t="s">
        <v>49</v>
      </c>
      <c r="AC49" s="38" t="s">
        <v>51</v>
      </c>
      <c r="AD49" s="11">
        <f t="shared" si="14"/>
        <v>0.14</v>
      </c>
      <c r="AE49" s="11" t="s">
        <v>49</v>
      </c>
      <c r="AF49" s="12">
        <f t="shared" si="14"/>
        <v>4.4</v>
      </c>
      <c r="AG49" s="38" t="e">
        <f t="shared" si="14"/>
        <v>#DIV/0!</v>
      </c>
      <c r="AH49" s="11" t="e">
        <f t="shared" si="14"/>
        <v>#DIV/0!</v>
      </c>
    </row>
    <row r="50" spans="1:34" ht="12.75">
      <c r="A50" s="63" t="s">
        <v>94</v>
      </c>
      <c r="B50" s="104">
        <v>0</v>
      </c>
      <c r="C50" s="71">
        <v>0</v>
      </c>
      <c r="D50" s="71">
        <v>0</v>
      </c>
      <c r="E50" s="66">
        <v>7.58</v>
      </c>
      <c r="F50" s="114">
        <v>1.8</v>
      </c>
      <c r="G50" s="66">
        <v>0.64</v>
      </c>
      <c r="H50" s="65">
        <v>611</v>
      </c>
      <c r="I50" s="65">
        <v>477</v>
      </c>
      <c r="J50" s="65">
        <v>60</v>
      </c>
      <c r="K50" s="65">
        <v>118</v>
      </c>
      <c r="L50" s="66">
        <v>0.58</v>
      </c>
      <c r="M50" s="120">
        <v>0.035</v>
      </c>
      <c r="N50" s="71">
        <v>1.1</v>
      </c>
      <c r="O50" s="66">
        <v>6.1</v>
      </c>
      <c r="P50" s="65">
        <v>84</v>
      </c>
      <c r="Q50" s="65">
        <v>23</v>
      </c>
      <c r="R50" s="71" t="s">
        <v>50</v>
      </c>
      <c r="S50" s="65">
        <v>268</v>
      </c>
      <c r="T50" s="120" t="s">
        <v>51</v>
      </c>
      <c r="U50" s="66" t="s">
        <v>49</v>
      </c>
      <c r="V50" s="120" t="s">
        <v>52</v>
      </c>
      <c r="W50" s="66" t="s">
        <v>49</v>
      </c>
      <c r="X50" s="120" t="s">
        <v>49</v>
      </c>
      <c r="Y50" s="66" t="s">
        <v>53</v>
      </c>
      <c r="Z50" s="66" t="s">
        <v>54</v>
      </c>
      <c r="AA50" s="66">
        <v>0.45</v>
      </c>
      <c r="AB50" s="66" t="s">
        <v>49</v>
      </c>
      <c r="AC50" s="120" t="s">
        <v>51</v>
      </c>
      <c r="AD50" s="66">
        <v>0.14</v>
      </c>
      <c r="AE50" s="66" t="s">
        <v>49</v>
      </c>
      <c r="AF50" s="71">
        <v>4.4</v>
      </c>
      <c r="AG50" s="120"/>
      <c r="AH50" s="66"/>
    </row>
    <row r="51" spans="1:34" ht="12.75">
      <c r="A51" s="59" t="s">
        <v>57</v>
      </c>
      <c r="B51" s="10">
        <f aca="true" t="shared" si="15" ref="B51:AH51">AVERAGE(B52,B53,B54)</f>
        <v>0</v>
      </c>
      <c r="C51" s="12">
        <f t="shared" si="15"/>
        <v>0</v>
      </c>
      <c r="D51" s="12">
        <f t="shared" si="15"/>
        <v>0</v>
      </c>
      <c r="E51" s="11">
        <f t="shared" si="15"/>
        <v>7.510000000000001</v>
      </c>
      <c r="F51" s="113">
        <f t="shared" si="15"/>
        <v>1.5333333333333332</v>
      </c>
      <c r="G51" s="11">
        <f t="shared" si="15"/>
        <v>0.6666666666666666</v>
      </c>
      <c r="H51" s="58">
        <f t="shared" si="15"/>
        <v>646</v>
      </c>
      <c r="I51" s="58">
        <f t="shared" si="15"/>
        <v>540</v>
      </c>
      <c r="J51" s="58">
        <f t="shared" si="15"/>
        <v>155</v>
      </c>
      <c r="K51" s="58">
        <f t="shared" si="15"/>
        <v>91.33333333333333</v>
      </c>
      <c r="L51" s="11">
        <f t="shared" si="15"/>
        <v>0.5533333333333333</v>
      </c>
      <c r="M51" s="38">
        <f t="shared" si="15"/>
        <v>0.04</v>
      </c>
      <c r="N51" s="12">
        <f t="shared" si="15"/>
        <v>3.233333333333333</v>
      </c>
      <c r="O51" s="11">
        <f t="shared" si="15"/>
        <v>7.266666666666667</v>
      </c>
      <c r="P51" s="58">
        <f t="shared" si="15"/>
        <v>96.66666666666667</v>
      </c>
      <c r="Q51" s="58">
        <f t="shared" si="15"/>
        <v>29.666666666666668</v>
      </c>
      <c r="R51" s="12" t="s">
        <v>50</v>
      </c>
      <c r="S51" s="58">
        <f t="shared" si="15"/>
        <v>212</v>
      </c>
      <c r="T51" s="38" t="s">
        <v>51</v>
      </c>
      <c r="U51" s="11" t="s">
        <v>49</v>
      </c>
      <c r="V51" s="38" t="s">
        <v>52</v>
      </c>
      <c r="W51" s="11" t="s">
        <v>49</v>
      </c>
      <c r="X51" s="38" t="s">
        <v>49</v>
      </c>
      <c r="Y51" s="11" t="s">
        <v>53</v>
      </c>
      <c r="Z51" s="11" t="s">
        <v>54</v>
      </c>
      <c r="AA51" s="11">
        <f t="shared" si="15"/>
        <v>1.3666666666666665</v>
      </c>
      <c r="AB51" s="11" t="s">
        <v>49</v>
      </c>
      <c r="AC51" s="38" t="s">
        <v>51</v>
      </c>
      <c r="AD51" s="11">
        <f t="shared" si="15"/>
        <v>0.22666666666666668</v>
      </c>
      <c r="AE51" s="11" t="s">
        <v>49</v>
      </c>
      <c r="AF51" s="12">
        <f t="shared" si="15"/>
        <v>3.466666666666667</v>
      </c>
      <c r="AG51" s="38">
        <f t="shared" si="15"/>
        <v>0.032</v>
      </c>
      <c r="AH51" s="11">
        <f t="shared" si="15"/>
        <v>0.29</v>
      </c>
    </row>
    <row r="52" spans="1:34" ht="12.75">
      <c r="A52" s="76" t="s">
        <v>95</v>
      </c>
      <c r="B52" s="104">
        <v>0</v>
      </c>
      <c r="C52" s="71">
        <v>0</v>
      </c>
      <c r="D52" s="71">
        <v>0</v>
      </c>
      <c r="E52" s="66">
        <v>7.91</v>
      </c>
      <c r="F52" s="114">
        <v>2</v>
      </c>
      <c r="G52" s="66">
        <v>0.64</v>
      </c>
      <c r="H52" s="65">
        <v>634</v>
      </c>
      <c r="I52" s="65">
        <v>536</v>
      </c>
      <c r="J52" s="65">
        <v>152</v>
      </c>
      <c r="K52" s="65">
        <v>98</v>
      </c>
      <c r="L52" s="66">
        <v>0.61</v>
      </c>
      <c r="M52" s="120">
        <v>0.045</v>
      </c>
      <c r="N52" s="71">
        <v>5</v>
      </c>
      <c r="O52" s="66">
        <v>7</v>
      </c>
      <c r="P52" s="65">
        <v>96</v>
      </c>
      <c r="Q52" s="65">
        <v>27</v>
      </c>
      <c r="R52" s="71" t="s">
        <v>50</v>
      </c>
      <c r="S52" s="65">
        <v>196</v>
      </c>
      <c r="T52" s="120" t="s">
        <v>51</v>
      </c>
      <c r="U52" s="66" t="s">
        <v>49</v>
      </c>
      <c r="V52" s="120" t="s">
        <v>52</v>
      </c>
      <c r="W52" s="66" t="s">
        <v>49</v>
      </c>
      <c r="X52" s="120" t="s">
        <v>49</v>
      </c>
      <c r="Y52" s="66" t="s">
        <v>53</v>
      </c>
      <c r="Z52" s="66" t="s">
        <v>54</v>
      </c>
      <c r="AA52" s="66">
        <v>1.1</v>
      </c>
      <c r="AB52" s="66" t="s">
        <v>49</v>
      </c>
      <c r="AC52" s="120" t="s">
        <v>51</v>
      </c>
      <c r="AD52" s="66">
        <v>0.15</v>
      </c>
      <c r="AE52" s="66" t="s">
        <v>49</v>
      </c>
      <c r="AF52" s="71">
        <v>3.2</v>
      </c>
      <c r="AG52" s="120">
        <v>0.032</v>
      </c>
      <c r="AH52" s="66">
        <v>0.29</v>
      </c>
    </row>
    <row r="53" spans="1:34" ht="12.75">
      <c r="A53" s="76" t="s">
        <v>97</v>
      </c>
      <c r="B53" s="104">
        <v>0</v>
      </c>
      <c r="C53" s="71">
        <v>0</v>
      </c>
      <c r="D53" s="71">
        <v>0</v>
      </c>
      <c r="E53" s="66">
        <v>7.38</v>
      </c>
      <c r="F53" s="114">
        <v>1.4</v>
      </c>
      <c r="G53" s="66">
        <v>0.71</v>
      </c>
      <c r="H53" s="65">
        <v>604</v>
      </c>
      <c r="I53" s="65">
        <v>512</v>
      </c>
      <c r="J53" s="65">
        <v>165</v>
      </c>
      <c r="K53" s="65">
        <v>82</v>
      </c>
      <c r="L53" s="66">
        <v>0.64</v>
      </c>
      <c r="M53" s="120">
        <v>0.055</v>
      </c>
      <c r="N53" s="71">
        <v>1.2</v>
      </c>
      <c r="O53" s="66">
        <v>7.4</v>
      </c>
      <c r="P53" s="65">
        <v>92</v>
      </c>
      <c r="Q53" s="65">
        <v>34</v>
      </c>
      <c r="R53" s="71" t="s">
        <v>50</v>
      </c>
      <c r="S53" s="65">
        <v>184</v>
      </c>
      <c r="T53" s="120" t="s">
        <v>51</v>
      </c>
      <c r="U53" s="66" t="s">
        <v>49</v>
      </c>
      <c r="V53" s="120" t="s">
        <v>52</v>
      </c>
      <c r="W53" s="66" t="s">
        <v>49</v>
      </c>
      <c r="X53" s="120" t="s">
        <v>49</v>
      </c>
      <c r="Y53" s="66" t="s">
        <v>53</v>
      </c>
      <c r="Z53" s="66" t="s">
        <v>54</v>
      </c>
      <c r="AA53" s="66">
        <v>1.2</v>
      </c>
      <c r="AB53" s="66" t="s">
        <v>49</v>
      </c>
      <c r="AC53" s="120" t="s">
        <v>51</v>
      </c>
      <c r="AD53" s="66">
        <v>0.25</v>
      </c>
      <c r="AE53" s="66" t="s">
        <v>49</v>
      </c>
      <c r="AF53" s="71">
        <v>3</v>
      </c>
      <c r="AG53" s="120">
        <v>0.032</v>
      </c>
      <c r="AH53" s="66">
        <v>0.29</v>
      </c>
    </row>
    <row r="54" spans="1:34" ht="12.75">
      <c r="A54" s="76" t="s">
        <v>96</v>
      </c>
      <c r="B54" s="104">
        <v>0</v>
      </c>
      <c r="C54" s="71">
        <v>0</v>
      </c>
      <c r="D54" s="71">
        <v>0</v>
      </c>
      <c r="E54" s="66">
        <v>7.24</v>
      </c>
      <c r="F54" s="114">
        <v>1.2</v>
      </c>
      <c r="G54" s="66">
        <v>0.65</v>
      </c>
      <c r="H54" s="65">
        <v>700</v>
      </c>
      <c r="I54" s="65">
        <v>572</v>
      </c>
      <c r="J54" s="65">
        <v>148</v>
      </c>
      <c r="K54" s="65">
        <v>94</v>
      </c>
      <c r="L54" s="66">
        <v>0.41</v>
      </c>
      <c r="M54" s="120">
        <v>0.02</v>
      </c>
      <c r="N54" s="71">
        <v>3.5</v>
      </c>
      <c r="O54" s="66">
        <v>7.4</v>
      </c>
      <c r="P54" s="65">
        <v>102</v>
      </c>
      <c r="Q54" s="65">
        <v>28</v>
      </c>
      <c r="R54" s="71" t="s">
        <v>50</v>
      </c>
      <c r="S54" s="65">
        <v>256</v>
      </c>
      <c r="T54" s="120" t="s">
        <v>51</v>
      </c>
      <c r="U54" s="66" t="s">
        <v>49</v>
      </c>
      <c r="V54" s="120" t="s">
        <v>52</v>
      </c>
      <c r="W54" s="66" t="s">
        <v>49</v>
      </c>
      <c r="X54" s="120" t="s">
        <v>49</v>
      </c>
      <c r="Y54" s="66" t="s">
        <v>53</v>
      </c>
      <c r="Z54" s="66" t="s">
        <v>54</v>
      </c>
      <c r="AA54" s="66">
        <v>1.8</v>
      </c>
      <c r="AB54" s="66" t="s">
        <v>49</v>
      </c>
      <c r="AC54" s="120" t="s">
        <v>51</v>
      </c>
      <c r="AD54" s="66">
        <v>0.28</v>
      </c>
      <c r="AE54" s="66" t="s">
        <v>49</v>
      </c>
      <c r="AF54" s="71">
        <v>4.2</v>
      </c>
      <c r="AG54" s="120">
        <v>0.032</v>
      </c>
      <c r="AH54" s="66">
        <v>0.29</v>
      </c>
    </row>
    <row r="55" spans="1:34" ht="12.75">
      <c r="A55" s="59" t="s">
        <v>58</v>
      </c>
      <c r="B55" s="12">
        <f aca="true" t="shared" si="16" ref="B55:AH55">AVERAGE(B56,B57)</f>
        <v>0</v>
      </c>
      <c r="C55" s="12">
        <f t="shared" si="16"/>
        <v>10.5</v>
      </c>
      <c r="D55" s="12">
        <f t="shared" si="16"/>
        <v>0.7</v>
      </c>
      <c r="E55" s="11">
        <f t="shared" si="16"/>
        <v>7.3100000000000005</v>
      </c>
      <c r="F55" s="113">
        <f t="shared" si="16"/>
        <v>1.5</v>
      </c>
      <c r="G55" s="11">
        <f t="shared" si="16"/>
        <v>0.52</v>
      </c>
      <c r="H55" s="58">
        <f t="shared" si="16"/>
        <v>727.5</v>
      </c>
      <c r="I55" s="58">
        <f t="shared" si="16"/>
        <v>595.5</v>
      </c>
      <c r="J55" s="58">
        <f t="shared" si="16"/>
        <v>89</v>
      </c>
      <c r="K55" s="58">
        <f t="shared" si="16"/>
        <v>187</v>
      </c>
      <c r="L55" s="11">
        <f t="shared" si="16"/>
        <v>0.06</v>
      </c>
      <c r="M55" s="38">
        <f t="shared" si="16"/>
        <v>0.0245</v>
      </c>
      <c r="N55" s="12">
        <f t="shared" si="16"/>
        <v>0.85</v>
      </c>
      <c r="O55" s="11">
        <f t="shared" si="16"/>
        <v>9.3</v>
      </c>
      <c r="P55" s="58">
        <f t="shared" si="16"/>
        <v>104</v>
      </c>
      <c r="Q55" s="58">
        <f t="shared" si="16"/>
        <v>50</v>
      </c>
      <c r="R55" s="12" t="s">
        <v>50</v>
      </c>
      <c r="S55" s="58">
        <f t="shared" si="16"/>
        <v>264</v>
      </c>
      <c r="T55" s="38" t="s">
        <v>51</v>
      </c>
      <c r="U55" s="11" t="s">
        <v>49</v>
      </c>
      <c r="V55" s="38" t="s">
        <v>52</v>
      </c>
      <c r="W55" s="11" t="s">
        <v>49</v>
      </c>
      <c r="X55" s="38">
        <f t="shared" si="16"/>
        <v>0.15</v>
      </c>
      <c r="Y55" s="11" t="s">
        <v>53</v>
      </c>
      <c r="Z55" s="11" t="s">
        <v>54</v>
      </c>
      <c r="AA55" s="11">
        <f t="shared" si="16"/>
        <v>0.6950000000000001</v>
      </c>
      <c r="AB55" s="11" t="s">
        <v>49</v>
      </c>
      <c r="AC55" s="38" t="s">
        <v>51</v>
      </c>
      <c r="AD55" s="11">
        <f t="shared" si="16"/>
        <v>1.505</v>
      </c>
      <c r="AE55" s="11" t="s">
        <v>49</v>
      </c>
      <c r="AF55" s="12">
        <f t="shared" si="16"/>
        <v>4.3</v>
      </c>
      <c r="AG55" s="38">
        <f t="shared" si="16"/>
        <v>0.046</v>
      </c>
      <c r="AH55" s="11">
        <f t="shared" si="16"/>
        <v>0.33</v>
      </c>
    </row>
    <row r="56" spans="1:34" ht="12.75">
      <c r="A56" s="76" t="s">
        <v>98</v>
      </c>
      <c r="B56" s="71">
        <v>0</v>
      </c>
      <c r="C56" s="71">
        <v>16</v>
      </c>
      <c r="D56" s="71">
        <v>1.4</v>
      </c>
      <c r="E56" s="66">
        <v>7.41</v>
      </c>
      <c r="F56" s="114">
        <v>1.5</v>
      </c>
      <c r="G56" s="66">
        <v>0.58</v>
      </c>
      <c r="H56" s="65">
        <v>754</v>
      </c>
      <c r="I56" s="65">
        <v>616</v>
      </c>
      <c r="J56" s="65">
        <v>94</v>
      </c>
      <c r="K56" s="65">
        <v>192</v>
      </c>
      <c r="L56" s="66">
        <v>0.06</v>
      </c>
      <c r="M56" s="120">
        <v>0.024</v>
      </c>
      <c r="N56" s="71">
        <v>0.7</v>
      </c>
      <c r="O56" s="66">
        <v>10.2</v>
      </c>
      <c r="P56" s="65">
        <v>116</v>
      </c>
      <c r="Q56" s="65">
        <v>54</v>
      </c>
      <c r="R56" s="71" t="s">
        <v>50</v>
      </c>
      <c r="S56" s="65">
        <v>276</v>
      </c>
      <c r="T56" s="120" t="s">
        <v>51</v>
      </c>
      <c r="U56" s="66" t="s">
        <v>49</v>
      </c>
      <c r="V56" s="120" t="s">
        <v>52</v>
      </c>
      <c r="W56" s="66" t="s">
        <v>49</v>
      </c>
      <c r="X56" s="120">
        <v>0.15</v>
      </c>
      <c r="Y56" s="66" t="s">
        <v>53</v>
      </c>
      <c r="Z56" s="66" t="s">
        <v>54</v>
      </c>
      <c r="AA56" s="66">
        <v>0.74</v>
      </c>
      <c r="AB56" s="66" t="s">
        <v>49</v>
      </c>
      <c r="AC56" s="120" t="s">
        <v>51</v>
      </c>
      <c r="AD56" s="66">
        <v>2.5</v>
      </c>
      <c r="AE56" s="66" t="s">
        <v>49</v>
      </c>
      <c r="AF56" s="71">
        <v>4.5</v>
      </c>
      <c r="AG56" s="120">
        <v>0.046</v>
      </c>
      <c r="AH56" s="66">
        <v>0.33</v>
      </c>
    </row>
    <row r="57" spans="1:34" ht="12.75">
      <c r="A57" s="76" t="s">
        <v>99</v>
      </c>
      <c r="B57" s="71">
        <v>0</v>
      </c>
      <c r="C57" s="71">
        <v>5</v>
      </c>
      <c r="D57" s="71">
        <v>0</v>
      </c>
      <c r="E57" s="66">
        <v>7.21</v>
      </c>
      <c r="F57" s="114">
        <v>1.5</v>
      </c>
      <c r="G57" s="66">
        <v>0.46</v>
      </c>
      <c r="H57" s="65">
        <v>701</v>
      </c>
      <c r="I57" s="65">
        <v>575</v>
      </c>
      <c r="J57" s="65">
        <v>84</v>
      </c>
      <c r="K57" s="65">
        <v>182</v>
      </c>
      <c r="L57" s="66">
        <v>0.06</v>
      </c>
      <c r="M57" s="120">
        <v>0.025</v>
      </c>
      <c r="N57" s="71">
        <v>1</v>
      </c>
      <c r="O57" s="66">
        <v>8.4</v>
      </c>
      <c r="P57" s="65">
        <v>92</v>
      </c>
      <c r="Q57" s="65">
        <v>46</v>
      </c>
      <c r="R57" s="71" t="s">
        <v>50</v>
      </c>
      <c r="S57" s="65">
        <v>252</v>
      </c>
      <c r="T57" s="120" t="s">
        <v>51</v>
      </c>
      <c r="U57" s="66" t="s">
        <v>49</v>
      </c>
      <c r="V57" s="120" t="s">
        <v>52</v>
      </c>
      <c r="W57" s="66" t="s">
        <v>49</v>
      </c>
      <c r="X57" s="120" t="s">
        <v>49</v>
      </c>
      <c r="Y57" s="66" t="s">
        <v>53</v>
      </c>
      <c r="Z57" s="66" t="s">
        <v>54</v>
      </c>
      <c r="AA57" s="66">
        <v>0.65</v>
      </c>
      <c r="AB57" s="66" t="s">
        <v>49</v>
      </c>
      <c r="AC57" s="120" t="s">
        <v>51</v>
      </c>
      <c r="AD57" s="66">
        <v>0.51</v>
      </c>
      <c r="AE57" s="66" t="s">
        <v>49</v>
      </c>
      <c r="AF57" s="71">
        <v>4.1</v>
      </c>
      <c r="AG57" s="120">
        <v>0.046</v>
      </c>
      <c r="AH57" s="66">
        <v>0.33</v>
      </c>
    </row>
    <row r="58" spans="1:34" ht="12.75">
      <c r="A58" s="60" t="s">
        <v>59</v>
      </c>
      <c r="B58" s="12">
        <f aca="true" t="shared" si="17" ref="B58:AH58">AVERAGE(B59)</f>
        <v>0</v>
      </c>
      <c r="C58" s="12">
        <f t="shared" si="17"/>
        <v>0</v>
      </c>
      <c r="D58" s="12">
        <f t="shared" si="17"/>
        <v>0</v>
      </c>
      <c r="E58" s="11">
        <f t="shared" si="17"/>
        <v>7.32</v>
      </c>
      <c r="F58" s="113">
        <f t="shared" si="17"/>
        <v>1.4</v>
      </c>
      <c r="G58" s="11">
        <f t="shared" si="17"/>
        <v>0.41</v>
      </c>
      <c r="H58" s="58">
        <f t="shared" si="17"/>
        <v>829</v>
      </c>
      <c r="I58" s="58">
        <f t="shared" si="17"/>
        <v>697</v>
      </c>
      <c r="J58" s="58">
        <f t="shared" si="17"/>
        <v>58</v>
      </c>
      <c r="K58" s="58">
        <f t="shared" si="17"/>
        <v>282</v>
      </c>
      <c r="L58" s="11">
        <f t="shared" si="17"/>
        <v>0.36</v>
      </c>
      <c r="M58" s="38">
        <f t="shared" si="17"/>
        <v>0.028</v>
      </c>
      <c r="N58" s="12">
        <f t="shared" si="17"/>
        <v>0.85</v>
      </c>
      <c r="O58" s="11">
        <f t="shared" si="17"/>
        <v>8.8</v>
      </c>
      <c r="P58" s="58">
        <f t="shared" si="17"/>
        <v>120</v>
      </c>
      <c r="Q58" s="58">
        <f t="shared" si="17"/>
        <v>34</v>
      </c>
      <c r="R58" s="12" t="s">
        <v>50</v>
      </c>
      <c r="S58" s="58">
        <f t="shared" si="17"/>
        <v>264</v>
      </c>
      <c r="T58" s="38" t="s">
        <v>51</v>
      </c>
      <c r="U58" s="11" t="s">
        <v>49</v>
      </c>
      <c r="V58" s="38" t="s">
        <v>52</v>
      </c>
      <c r="W58" s="11" t="s">
        <v>49</v>
      </c>
      <c r="X58" s="38">
        <f t="shared" si="17"/>
        <v>0.09</v>
      </c>
      <c r="Y58" s="11" t="s">
        <v>53</v>
      </c>
      <c r="Z58" s="11" t="s">
        <v>54</v>
      </c>
      <c r="AA58" s="11">
        <f t="shared" si="17"/>
        <v>1</v>
      </c>
      <c r="AB58" s="11" t="s">
        <v>49</v>
      </c>
      <c r="AC58" s="38" t="s">
        <v>51</v>
      </c>
      <c r="AD58" s="11">
        <f t="shared" si="17"/>
        <v>0.51</v>
      </c>
      <c r="AE58" s="11" t="s">
        <v>49</v>
      </c>
      <c r="AF58" s="12">
        <f t="shared" si="17"/>
        <v>4.3</v>
      </c>
      <c r="AG58" s="38" t="e">
        <f t="shared" si="17"/>
        <v>#DIV/0!</v>
      </c>
      <c r="AH58" s="11" t="e">
        <f t="shared" si="17"/>
        <v>#DIV/0!</v>
      </c>
    </row>
    <row r="59" spans="1:34" ht="12.75">
      <c r="A59" s="75" t="s">
        <v>100</v>
      </c>
      <c r="B59" s="71">
        <v>0</v>
      </c>
      <c r="C59" s="71">
        <v>0</v>
      </c>
      <c r="D59" s="71">
        <v>0</v>
      </c>
      <c r="E59" s="66">
        <v>7.32</v>
      </c>
      <c r="F59" s="114">
        <v>1.4</v>
      </c>
      <c r="G59" s="66">
        <v>0.41</v>
      </c>
      <c r="H59" s="65">
        <v>829</v>
      </c>
      <c r="I59" s="65">
        <v>697</v>
      </c>
      <c r="J59" s="65">
        <v>58</v>
      </c>
      <c r="K59" s="65">
        <v>282</v>
      </c>
      <c r="L59" s="66">
        <v>0.36</v>
      </c>
      <c r="M59" s="120">
        <v>0.028</v>
      </c>
      <c r="N59" s="71">
        <v>0.85</v>
      </c>
      <c r="O59" s="66">
        <v>8.8</v>
      </c>
      <c r="P59" s="65">
        <v>120</v>
      </c>
      <c r="Q59" s="65">
        <v>34</v>
      </c>
      <c r="R59" s="71" t="s">
        <v>50</v>
      </c>
      <c r="S59" s="65">
        <v>264</v>
      </c>
      <c r="T59" s="120" t="s">
        <v>51</v>
      </c>
      <c r="U59" s="66" t="s">
        <v>49</v>
      </c>
      <c r="V59" s="120" t="s">
        <v>52</v>
      </c>
      <c r="W59" s="66" t="s">
        <v>49</v>
      </c>
      <c r="X59" s="120">
        <v>0.09</v>
      </c>
      <c r="Y59" s="66" t="s">
        <v>53</v>
      </c>
      <c r="Z59" s="66" t="s">
        <v>54</v>
      </c>
      <c r="AA59" s="66">
        <v>1</v>
      </c>
      <c r="AB59" s="66" t="s">
        <v>49</v>
      </c>
      <c r="AC59" s="120" t="s">
        <v>51</v>
      </c>
      <c r="AD59" s="66">
        <v>0.51</v>
      </c>
      <c r="AE59" s="66" t="s">
        <v>49</v>
      </c>
      <c r="AF59" s="71">
        <v>4.3</v>
      </c>
      <c r="AG59" s="120"/>
      <c r="AH59" s="66"/>
    </row>
    <row r="60" spans="1:34" ht="12.75">
      <c r="A60" s="60" t="s">
        <v>60</v>
      </c>
      <c r="B60" s="36">
        <f aca="true" t="shared" si="18" ref="B60:AH60">AVERAGE(B61,B62,B63)</f>
        <v>0</v>
      </c>
      <c r="C60" s="36">
        <f t="shared" si="18"/>
        <v>13</v>
      </c>
      <c r="D60" s="36">
        <f t="shared" si="18"/>
        <v>0.5666666666666667</v>
      </c>
      <c r="E60" s="37">
        <f t="shared" si="18"/>
        <v>7.796666666666667</v>
      </c>
      <c r="F60" s="115">
        <f t="shared" si="18"/>
        <v>2.266666666666667</v>
      </c>
      <c r="G60" s="37">
        <f t="shared" si="18"/>
        <v>0.5133333333333333</v>
      </c>
      <c r="H60" s="35">
        <f t="shared" si="18"/>
        <v>599.6666666666666</v>
      </c>
      <c r="I60" s="35">
        <f t="shared" si="18"/>
        <v>458.6666666666667</v>
      </c>
      <c r="J60" s="35">
        <f t="shared" si="18"/>
        <v>60.666666666666664</v>
      </c>
      <c r="K60" s="35">
        <f t="shared" si="18"/>
        <v>96</v>
      </c>
      <c r="L60" s="37">
        <f t="shared" si="18"/>
        <v>0.98</v>
      </c>
      <c r="M60" s="124">
        <f t="shared" si="18"/>
        <v>0.059</v>
      </c>
      <c r="N60" s="12">
        <f t="shared" si="18"/>
        <v>3.266666666666667</v>
      </c>
      <c r="O60" s="37">
        <f t="shared" si="18"/>
        <v>6.466666666666666</v>
      </c>
      <c r="P60" s="35">
        <f t="shared" si="18"/>
        <v>88.66666666666667</v>
      </c>
      <c r="Q60" s="35">
        <f t="shared" si="18"/>
        <v>24.666666666666668</v>
      </c>
      <c r="R60" s="12" t="s">
        <v>50</v>
      </c>
      <c r="S60" s="35">
        <f t="shared" si="18"/>
        <v>282</v>
      </c>
      <c r="T60" s="38" t="s">
        <v>51</v>
      </c>
      <c r="U60" s="11" t="s">
        <v>49</v>
      </c>
      <c r="V60" s="38" t="s">
        <v>52</v>
      </c>
      <c r="W60" s="11" t="s">
        <v>49</v>
      </c>
      <c r="X60" s="38">
        <f t="shared" si="18"/>
        <v>0.08333333333333333</v>
      </c>
      <c r="Y60" s="11" t="s">
        <v>53</v>
      </c>
      <c r="Z60" s="11" t="s">
        <v>54</v>
      </c>
      <c r="AA60" s="11">
        <f t="shared" si="18"/>
        <v>1.9666666666666666</v>
      </c>
      <c r="AB60" s="11" t="s">
        <v>49</v>
      </c>
      <c r="AC60" s="38" t="s">
        <v>51</v>
      </c>
      <c r="AD60" s="11">
        <f t="shared" si="18"/>
        <v>0.8033333333333333</v>
      </c>
      <c r="AE60" s="11" t="s">
        <v>49</v>
      </c>
      <c r="AF60" s="12">
        <f t="shared" si="18"/>
        <v>4.633333333333334</v>
      </c>
      <c r="AG60" s="38">
        <f t="shared" si="18"/>
        <v>0.033</v>
      </c>
      <c r="AH60" s="11">
        <f t="shared" si="18"/>
        <v>0.27</v>
      </c>
    </row>
    <row r="61" spans="1:34" ht="12.75">
      <c r="A61" s="75" t="s">
        <v>101</v>
      </c>
      <c r="B61" s="70">
        <v>0</v>
      </c>
      <c r="C61" s="70">
        <v>12</v>
      </c>
      <c r="D61" s="70">
        <v>0.5</v>
      </c>
      <c r="E61" s="74">
        <v>7.84</v>
      </c>
      <c r="F61" s="116">
        <v>2.2</v>
      </c>
      <c r="G61" s="74">
        <v>0.55</v>
      </c>
      <c r="H61" s="69">
        <v>594</v>
      </c>
      <c r="I61" s="69">
        <v>454</v>
      </c>
      <c r="J61" s="69">
        <v>56</v>
      </c>
      <c r="K61" s="69">
        <v>98</v>
      </c>
      <c r="L61" s="74">
        <v>0.64</v>
      </c>
      <c r="M61" s="125">
        <v>0.05</v>
      </c>
      <c r="N61" s="71">
        <v>4.4</v>
      </c>
      <c r="O61" s="74">
        <v>6.6</v>
      </c>
      <c r="P61" s="69">
        <v>92</v>
      </c>
      <c r="Q61" s="69">
        <v>24</v>
      </c>
      <c r="R61" s="71" t="s">
        <v>50</v>
      </c>
      <c r="S61" s="69">
        <v>280</v>
      </c>
      <c r="T61" s="120" t="s">
        <v>51</v>
      </c>
      <c r="U61" s="66" t="s">
        <v>49</v>
      </c>
      <c r="V61" s="120" t="s">
        <v>52</v>
      </c>
      <c r="W61" s="66" t="s">
        <v>49</v>
      </c>
      <c r="X61" s="120">
        <v>0.085</v>
      </c>
      <c r="Y61" s="66" t="s">
        <v>53</v>
      </c>
      <c r="Z61" s="66" t="s">
        <v>54</v>
      </c>
      <c r="AA61" s="66">
        <v>2.1</v>
      </c>
      <c r="AB61" s="66" t="s">
        <v>49</v>
      </c>
      <c r="AC61" s="120" t="s">
        <v>51</v>
      </c>
      <c r="AD61" s="66">
        <v>0.82</v>
      </c>
      <c r="AE61" s="66" t="s">
        <v>49</v>
      </c>
      <c r="AF61" s="71">
        <v>4.6</v>
      </c>
      <c r="AG61" s="120">
        <v>0.033</v>
      </c>
      <c r="AH61" s="66">
        <v>0.27</v>
      </c>
    </row>
    <row r="62" spans="1:34" ht="12.75">
      <c r="A62" s="75" t="s">
        <v>102</v>
      </c>
      <c r="B62" s="70">
        <v>0</v>
      </c>
      <c r="C62" s="70">
        <v>16</v>
      </c>
      <c r="D62" s="70">
        <v>0.7</v>
      </c>
      <c r="E62" s="74">
        <v>7.91</v>
      </c>
      <c r="F62" s="116">
        <v>2.1</v>
      </c>
      <c r="G62" s="74">
        <v>0.51</v>
      </c>
      <c r="H62" s="69">
        <v>605</v>
      </c>
      <c r="I62" s="69">
        <v>461</v>
      </c>
      <c r="J62" s="69">
        <v>58</v>
      </c>
      <c r="K62" s="69">
        <v>96</v>
      </c>
      <c r="L62" s="74">
        <v>0.8</v>
      </c>
      <c r="M62" s="125">
        <v>0.055</v>
      </c>
      <c r="N62" s="71">
        <v>4.4</v>
      </c>
      <c r="O62" s="74">
        <v>6.7</v>
      </c>
      <c r="P62" s="69">
        <v>94</v>
      </c>
      <c r="Q62" s="69">
        <v>24</v>
      </c>
      <c r="R62" s="71" t="s">
        <v>50</v>
      </c>
      <c r="S62" s="69">
        <v>288</v>
      </c>
      <c r="T62" s="120" t="s">
        <v>51</v>
      </c>
      <c r="U62" s="66" t="s">
        <v>49</v>
      </c>
      <c r="V62" s="120" t="s">
        <v>52</v>
      </c>
      <c r="W62" s="66" t="s">
        <v>49</v>
      </c>
      <c r="X62" s="120">
        <v>0.08</v>
      </c>
      <c r="Y62" s="66" t="s">
        <v>53</v>
      </c>
      <c r="Z62" s="66" t="s">
        <v>54</v>
      </c>
      <c r="AA62" s="66">
        <v>2</v>
      </c>
      <c r="AB62" s="66" t="s">
        <v>49</v>
      </c>
      <c r="AC62" s="120" t="s">
        <v>51</v>
      </c>
      <c r="AD62" s="66">
        <v>0.78</v>
      </c>
      <c r="AE62" s="66" t="s">
        <v>49</v>
      </c>
      <c r="AF62" s="71">
        <v>4.7</v>
      </c>
      <c r="AG62" s="120">
        <v>0.033</v>
      </c>
      <c r="AH62" s="66">
        <v>0.27</v>
      </c>
    </row>
    <row r="63" spans="1:34" ht="12.75">
      <c r="A63" s="75" t="s">
        <v>103</v>
      </c>
      <c r="B63" s="70">
        <v>0</v>
      </c>
      <c r="C63" s="70">
        <v>11</v>
      </c>
      <c r="D63" s="70">
        <v>0.5</v>
      </c>
      <c r="E63" s="74">
        <v>7.64</v>
      </c>
      <c r="F63" s="116">
        <v>2.5</v>
      </c>
      <c r="G63" s="74">
        <v>0.48</v>
      </c>
      <c r="H63" s="69">
        <v>600</v>
      </c>
      <c r="I63" s="69">
        <v>461</v>
      </c>
      <c r="J63" s="69">
        <v>68</v>
      </c>
      <c r="K63" s="69">
        <v>94</v>
      </c>
      <c r="L63" s="74">
        <v>1.5</v>
      </c>
      <c r="M63" s="125">
        <v>0.072</v>
      </c>
      <c r="N63" s="71">
        <v>1</v>
      </c>
      <c r="O63" s="74">
        <v>6.1</v>
      </c>
      <c r="P63" s="69">
        <v>80</v>
      </c>
      <c r="Q63" s="69">
        <v>26</v>
      </c>
      <c r="R63" s="71" t="s">
        <v>50</v>
      </c>
      <c r="S63" s="69">
        <v>278</v>
      </c>
      <c r="T63" s="120" t="s">
        <v>51</v>
      </c>
      <c r="U63" s="66" t="s">
        <v>49</v>
      </c>
      <c r="V63" s="120" t="s">
        <v>52</v>
      </c>
      <c r="W63" s="66" t="s">
        <v>49</v>
      </c>
      <c r="X63" s="120">
        <v>0.085</v>
      </c>
      <c r="Y63" s="66" t="s">
        <v>53</v>
      </c>
      <c r="Z63" s="66" t="s">
        <v>54</v>
      </c>
      <c r="AA63" s="66">
        <v>1.8</v>
      </c>
      <c r="AB63" s="66" t="s">
        <v>132</v>
      </c>
      <c r="AC63" s="120" t="s">
        <v>51</v>
      </c>
      <c r="AD63" s="66">
        <v>0.81</v>
      </c>
      <c r="AE63" s="66" t="s">
        <v>49</v>
      </c>
      <c r="AF63" s="71">
        <v>4.6</v>
      </c>
      <c r="AG63" s="120">
        <v>0.033</v>
      </c>
      <c r="AH63" s="66">
        <v>0.27</v>
      </c>
    </row>
    <row r="64" spans="1:34" ht="12.75">
      <c r="A64" s="33" t="s">
        <v>61</v>
      </c>
      <c r="B64" s="12">
        <f aca="true" t="shared" si="19" ref="B64:S64">AVERAGE(B65)</f>
        <v>0</v>
      </c>
      <c r="C64" s="12">
        <f t="shared" si="19"/>
        <v>0</v>
      </c>
      <c r="D64" s="12">
        <f t="shared" si="19"/>
        <v>0</v>
      </c>
      <c r="E64" s="11">
        <f t="shared" si="19"/>
        <v>7.86</v>
      </c>
      <c r="F64" s="113">
        <f t="shared" si="19"/>
        <v>1.4</v>
      </c>
      <c r="G64" s="11">
        <f t="shared" si="19"/>
        <v>0.65</v>
      </c>
      <c r="H64" s="58">
        <f t="shared" si="19"/>
        <v>946</v>
      </c>
      <c r="I64" s="58">
        <f t="shared" si="19"/>
        <v>837</v>
      </c>
      <c r="J64" s="58">
        <f t="shared" si="19"/>
        <v>206</v>
      </c>
      <c r="K64" s="58">
        <f t="shared" si="19"/>
        <v>234</v>
      </c>
      <c r="L64" s="11">
        <f t="shared" si="19"/>
        <v>0.06</v>
      </c>
      <c r="M64" s="38">
        <f t="shared" si="19"/>
        <v>0.024</v>
      </c>
      <c r="N64" s="12">
        <f t="shared" si="19"/>
        <v>12</v>
      </c>
      <c r="O64" s="11">
        <f t="shared" si="19"/>
        <v>9</v>
      </c>
      <c r="P64" s="58">
        <f t="shared" si="19"/>
        <v>104</v>
      </c>
      <c r="Q64" s="58">
        <f t="shared" si="19"/>
        <v>46</v>
      </c>
      <c r="R64" s="12" t="s">
        <v>50</v>
      </c>
      <c r="S64" s="58">
        <f t="shared" si="19"/>
        <v>218</v>
      </c>
      <c r="T64" s="38" t="s">
        <v>51</v>
      </c>
      <c r="U64" s="11" t="s">
        <v>49</v>
      </c>
      <c r="V64" s="38" t="s">
        <v>52</v>
      </c>
      <c r="W64" s="11" t="s">
        <v>49</v>
      </c>
      <c r="X64" s="38" t="s">
        <v>49</v>
      </c>
      <c r="Y64" s="11" t="s">
        <v>53</v>
      </c>
      <c r="Z64" s="11" t="s">
        <v>54</v>
      </c>
      <c r="AA64" s="11">
        <f>AVERAGE(AA65)</f>
        <v>0.58</v>
      </c>
      <c r="AB64" s="11" t="s">
        <v>49</v>
      </c>
      <c r="AC64" s="38" t="s">
        <v>51</v>
      </c>
      <c r="AD64" s="11">
        <f>AVERAGE(AD65)</f>
        <v>0.15</v>
      </c>
      <c r="AE64" s="11" t="s">
        <v>49</v>
      </c>
      <c r="AF64" s="12">
        <f>AVERAGE(AF65)</f>
        <v>3.6</v>
      </c>
      <c r="AG64" s="38" t="e">
        <f>AVERAGE(AG65)</f>
        <v>#DIV/0!</v>
      </c>
      <c r="AH64" s="11" t="e">
        <f>AVERAGE(AH65)</f>
        <v>#DIV/0!</v>
      </c>
    </row>
    <row r="65" spans="1:34" ht="12.75">
      <c r="A65" s="68" t="s">
        <v>104</v>
      </c>
      <c r="B65" s="71">
        <v>0</v>
      </c>
      <c r="C65" s="71">
        <v>0</v>
      </c>
      <c r="D65" s="71">
        <v>0</v>
      </c>
      <c r="E65" s="66">
        <v>7.86</v>
      </c>
      <c r="F65" s="114">
        <v>1.4</v>
      </c>
      <c r="G65" s="66">
        <v>0.65</v>
      </c>
      <c r="H65" s="65">
        <v>946</v>
      </c>
      <c r="I65" s="65">
        <v>837</v>
      </c>
      <c r="J65" s="65">
        <v>206</v>
      </c>
      <c r="K65" s="65">
        <v>234</v>
      </c>
      <c r="L65" s="66">
        <v>0.06</v>
      </c>
      <c r="M65" s="120">
        <v>0.024</v>
      </c>
      <c r="N65" s="71">
        <v>12</v>
      </c>
      <c r="O65" s="66">
        <v>9</v>
      </c>
      <c r="P65" s="65">
        <v>104</v>
      </c>
      <c r="Q65" s="65">
        <v>46</v>
      </c>
      <c r="R65" s="71" t="s">
        <v>50</v>
      </c>
      <c r="S65" s="65">
        <v>218</v>
      </c>
      <c r="T65" s="120" t="s">
        <v>51</v>
      </c>
      <c r="U65" s="66" t="s">
        <v>49</v>
      </c>
      <c r="V65" s="120" t="s">
        <v>52</v>
      </c>
      <c r="W65" s="66" t="s">
        <v>49</v>
      </c>
      <c r="X65" s="120" t="s">
        <v>49</v>
      </c>
      <c r="Y65" s="66" t="s">
        <v>53</v>
      </c>
      <c r="Z65" s="66" t="s">
        <v>54</v>
      </c>
      <c r="AA65" s="66">
        <v>0.58</v>
      </c>
      <c r="AB65" s="66" t="s">
        <v>49</v>
      </c>
      <c r="AC65" s="120" t="s">
        <v>51</v>
      </c>
      <c r="AD65" s="66">
        <v>0.15</v>
      </c>
      <c r="AE65" s="66" t="s">
        <v>49</v>
      </c>
      <c r="AF65" s="71">
        <v>3.6</v>
      </c>
      <c r="AG65" s="143"/>
      <c r="AH65" s="66"/>
    </row>
    <row r="66" spans="1:34" ht="12.75">
      <c r="A66" s="33" t="s">
        <v>116</v>
      </c>
      <c r="B66" s="36">
        <f aca="true" t="shared" si="20" ref="B66:AH66">AVERAGE(B67)</f>
        <v>0</v>
      </c>
      <c r="C66" s="36">
        <f t="shared" si="20"/>
        <v>0</v>
      </c>
      <c r="D66" s="36">
        <f t="shared" si="20"/>
        <v>0</v>
      </c>
      <c r="E66" s="37">
        <f t="shared" si="20"/>
        <v>7.26</v>
      </c>
      <c r="F66" s="36">
        <f t="shared" si="20"/>
        <v>1.4</v>
      </c>
      <c r="G66" s="37">
        <f t="shared" si="20"/>
        <v>0.42</v>
      </c>
      <c r="H66" s="35">
        <f t="shared" si="20"/>
        <v>622</v>
      </c>
      <c r="I66" s="35">
        <f t="shared" si="20"/>
        <v>523</v>
      </c>
      <c r="J66" s="35">
        <f t="shared" si="20"/>
        <v>148</v>
      </c>
      <c r="K66" s="35">
        <f t="shared" si="20"/>
        <v>96</v>
      </c>
      <c r="L66" s="37">
        <f t="shared" si="20"/>
        <v>0.51</v>
      </c>
      <c r="M66" s="124">
        <f t="shared" si="20"/>
        <v>0.035</v>
      </c>
      <c r="N66" s="36">
        <f t="shared" si="20"/>
        <v>7.4</v>
      </c>
      <c r="O66" s="37">
        <f t="shared" si="20"/>
        <v>8.8</v>
      </c>
      <c r="P66" s="35">
        <f t="shared" si="20"/>
        <v>124</v>
      </c>
      <c r="Q66" s="35">
        <f t="shared" si="20"/>
        <v>32</v>
      </c>
      <c r="R66" s="12" t="s">
        <v>50</v>
      </c>
      <c r="S66" s="35">
        <f t="shared" si="20"/>
        <v>198</v>
      </c>
      <c r="T66" s="38" t="s">
        <v>51</v>
      </c>
      <c r="U66" s="11" t="s">
        <v>49</v>
      </c>
      <c r="V66" s="38" t="s">
        <v>52</v>
      </c>
      <c r="W66" s="11" t="s">
        <v>49</v>
      </c>
      <c r="X66" s="38">
        <f t="shared" si="20"/>
        <v>0.078</v>
      </c>
      <c r="Y66" s="11" t="s">
        <v>53</v>
      </c>
      <c r="Z66" s="11" t="s">
        <v>54</v>
      </c>
      <c r="AA66" s="11">
        <f t="shared" si="20"/>
        <v>1.2</v>
      </c>
      <c r="AB66" s="11" t="s">
        <v>49</v>
      </c>
      <c r="AC66" s="38" t="s">
        <v>51</v>
      </c>
      <c r="AD66" s="11">
        <f t="shared" si="20"/>
        <v>0.22</v>
      </c>
      <c r="AE66" s="11" t="s">
        <v>49</v>
      </c>
      <c r="AF66" s="12">
        <f t="shared" si="20"/>
        <v>3.2</v>
      </c>
      <c r="AG66" s="38">
        <f t="shared" si="20"/>
        <v>0.042</v>
      </c>
      <c r="AH66" s="11">
        <f t="shared" si="20"/>
        <v>0.33</v>
      </c>
    </row>
    <row r="67" spans="1:34" ht="12.75">
      <c r="A67" s="68" t="s">
        <v>105</v>
      </c>
      <c r="B67" s="70">
        <v>0</v>
      </c>
      <c r="C67" s="70">
        <v>0</v>
      </c>
      <c r="D67" s="70">
        <v>0</v>
      </c>
      <c r="E67" s="74">
        <v>7.26</v>
      </c>
      <c r="F67" s="70">
        <v>1.4</v>
      </c>
      <c r="G67" s="74">
        <v>0.42</v>
      </c>
      <c r="H67" s="69">
        <v>622</v>
      </c>
      <c r="I67" s="69">
        <v>523</v>
      </c>
      <c r="J67" s="69">
        <v>148</v>
      </c>
      <c r="K67" s="69">
        <v>96</v>
      </c>
      <c r="L67" s="74">
        <v>0.51</v>
      </c>
      <c r="M67" s="125">
        <v>0.035</v>
      </c>
      <c r="N67" s="70">
        <v>7.4</v>
      </c>
      <c r="O67" s="74">
        <v>8.8</v>
      </c>
      <c r="P67" s="69">
        <v>124</v>
      </c>
      <c r="Q67" s="69">
        <v>32</v>
      </c>
      <c r="R67" s="71" t="s">
        <v>50</v>
      </c>
      <c r="S67" s="69">
        <v>198</v>
      </c>
      <c r="T67" s="120" t="s">
        <v>51</v>
      </c>
      <c r="U67" s="66" t="s">
        <v>49</v>
      </c>
      <c r="V67" s="120" t="s">
        <v>52</v>
      </c>
      <c r="W67" s="66" t="s">
        <v>49</v>
      </c>
      <c r="X67" s="120">
        <v>0.078</v>
      </c>
      <c r="Y67" s="66" t="s">
        <v>53</v>
      </c>
      <c r="Z67" s="66" t="s">
        <v>54</v>
      </c>
      <c r="AA67" s="66">
        <v>1.2</v>
      </c>
      <c r="AB67" s="66" t="s">
        <v>49</v>
      </c>
      <c r="AC67" s="120" t="s">
        <v>51</v>
      </c>
      <c r="AD67" s="66">
        <v>0.22</v>
      </c>
      <c r="AE67" s="66" t="s">
        <v>49</v>
      </c>
      <c r="AF67" s="71">
        <v>3.2</v>
      </c>
      <c r="AG67" s="120">
        <v>0.042</v>
      </c>
      <c r="AH67" s="66">
        <v>0.33</v>
      </c>
    </row>
    <row r="68" spans="1:34" ht="12.75">
      <c r="A68" s="33" t="s">
        <v>62</v>
      </c>
      <c r="B68" s="36">
        <f aca="true" t="shared" si="21" ref="B68:AH68">AVERAGE(B69)</f>
        <v>0</v>
      </c>
      <c r="C68" s="36">
        <f t="shared" si="21"/>
        <v>0</v>
      </c>
      <c r="D68" s="36">
        <f t="shared" si="21"/>
        <v>0</v>
      </c>
      <c r="E68" s="37">
        <f t="shared" si="21"/>
        <v>7.28</v>
      </c>
      <c r="F68" s="36">
        <f t="shared" si="21"/>
        <v>1.2</v>
      </c>
      <c r="G68" s="37">
        <f t="shared" si="21"/>
        <v>0.55</v>
      </c>
      <c r="H68" s="35">
        <f t="shared" si="21"/>
        <v>612</v>
      </c>
      <c r="I68" s="35">
        <f t="shared" si="21"/>
        <v>513</v>
      </c>
      <c r="J68" s="35">
        <f t="shared" si="21"/>
        <v>148</v>
      </c>
      <c r="K68" s="35">
        <f t="shared" si="21"/>
        <v>96</v>
      </c>
      <c r="L68" s="37">
        <f t="shared" si="21"/>
        <v>0.44</v>
      </c>
      <c r="M68" s="124">
        <f t="shared" si="21"/>
        <v>0.03</v>
      </c>
      <c r="N68" s="36">
        <f t="shared" si="21"/>
        <v>3.5</v>
      </c>
      <c r="O68" s="37">
        <f t="shared" si="21"/>
        <v>8.7</v>
      </c>
      <c r="P68" s="35">
        <f t="shared" si="21"/>
        <v>108</v>
      </c>
      <c r="Q68" s="35">
        <f t="shared" si="21"/>
        <v>40</v>
      </c>
      <c r="R68" s="12" t="s">
        <v>50</v>
      </c>
      <c r="S68" s="35">
        <f t="shared" si="21"/>
        <v>198</v>
      </c>
      <c r="T68" s="38" t="s">
        <v>51</v>
      </c>
      <c r="U68" s="11" t="s">
        <v>49</v>
      </c>
      <c r="V68" s="38" t="s">
        <v>52</v>
      </c>
      <c r="W68" s="11" t="s">
        <v>49</v>
      </c>
      <c r="X68" s="38">
        <f t="shared" si="21"/>
        <v>0.08</v>
      </c>
      <c r="Y68" s="11" t="s">
        <v>53</v>
      </c>
      <c r="Z68" s="11" t="s">
        <v>54</v>
      </c>
      <c r="AA68" s="11">
        <f t="shared" si="21"/>
        <v>0.95</v>
      </c>
      <c r="AB68" s="11" t="s">
        <v>49</v>
      </c>
      <c r="AC68" s="38" t="s">
        <v>51</v>
      </c>
      <c r="AD68" s="11">
        <f t="shared" si="21"/>
        <v>0.24</v>
      </c>
      <c r="AE68" s="11" t="s">
        <v>49</v>
      </c>
      <c r="AF68" s="12">
        <f t="shared" si="21"/>
        <v>3.2</v>
      </c>
      <c r="AG68" s="38">
        <f t="shared" si="21"/>
        <v>0.03</v>
      </c>
      <c r="AH68" s="11">
        <f t="shared" si="21"/>
        <v>0.26</v>
      </c>
    </row>
    <row r="69" spans="1:34" ht="12.75">
      <c r="A69" s="68" t="s">
        <v>106</v>
      </c>
      <c r="B69" s="70">
        <v>0</v>
      </c>
      <c r="C69" s="70">
        <v>0</v>
      </c>
      <c r="D69" s="70">
        <v>0</v>
      </c>
      <c r="E69" s="74">
        <v>7.28</v>
      </c>
      <c r="F69" s="70">
        <v>1.2</v>
      </c>
      <c r="G69" s="74">
        <v>0.55</v>
      </c>
      <c r="H69" s="69">
        <v>612</v>
      </c>
      <c r="I69" s="69">
        <v>513</v>
      </c>
      <c r="J69" s="69">
        <v>148</v>
      </c>
      <c r="K69" s="69">
        <v>96</v>
      </c>
      <c r="L69" s="74">
        <v>0.44</v>
      </c>
      <c r="M69" s="125">
        <v>0.03</v>
      </c>
      <c r="N69" s="70">
        <v>3.5</v>
      </c>
      <c r="O69" s="74">
        <v>8.7</v>
      </c>
      <c r="P69" s="69">
        <v>108</v>
      </c>
      <c r="Q69" s="69">
        <v>40</v>
      </c>
      <c r="R69" s="71" t="s">
        <v>50</v>
      </c>
      <c r="S69" s="69">
        <v>198</v>
      </c>
      <c r="T69" s="120" t="s">
        <v>51</v>
      </c>
      <c r="U69" s="66" t="s">
        <v>49</v>
      </c>
      <c r="V69" s="120" t="s">
        <v>52</v>
      </c>
      <c r="W69" s="66" t="s">
        <v>49</v>
      </c>
      <c r="X69" s="120">
        <v>0.08</v>
      </c>
      <c r="Y69" s="66" t="s">
        <v>53</v>
      </c>
      <c r="Z69" s="66" t="s">
        <v>54</v>
      </c>
      <c r="AA69" s="66">
        <v>0.95</v>
      </c>
      <c r="AB69" s="66" t="s">
        <v>49</v>
      </c>
      <c r="AC69" s="120" t="s">
        <v>51</v>
      </c>
      <c r="AD69" s="66">
        <v>0.24</v>
      </c>
      <c r="AE69" s="66" t="s">
        <v>49</v>
      </c>
      <c r="AF69" s="71">
        <v>3.2</v>
      </c>
      <c r="AG69" s="120">
        <v>0.03</v>
      </c>
      <c r="AH69" s="66">
        <v>0.26</v>
      </c>
    </row>
    <row r="70" spans="1:34" ht="12.75">
      <c r="A70" s="62" t="s">
        <v>63</v>
      </c>
      <c r="B70" s="36">
        <f aca="true" t="shared" si="22" ref="B70:AH70">AVERAGE(B71)</f>
        <v>0</v>
      </c>
      <c r="C70" s="36">
        <f t="shared" si="22"/>
        <v>7</v>
      </c>
      <c r="D70" s="36">
        <f t="shared" si="22"/>
        <v>0.4</v>
      </c>
      <c r="E70" s="37">
        <f t="shared" si="22"/>
        <v>7.64</v>
      </c>
      <c r="F70" s="36">
        <f t="shared" si="22"/>
        <v>1.8</v>
      </c>
      <c r="G70" s="37">
        <f t="shared" si="22"/>
        <v>0.31</v>
      </c>
      <c r="H70" s="35">
        <f t="shared" si="22"/>
        <v>625</v>
      </c>
      <c r="I70" s="35">
        <f t="shared" si="22"/>
        <v>497</v>
      </c>
      <c r="J70" s="35">
        <f t="shared" si="22"/>
        <v>31</v>
      </c>
      <c r="K70" s="35">
        <f t="shared" si="22"/>
        <v>175</v>
      </c>
      <c r="L70" s="37">
        <f t="shared" si="22"/>
        <v>0.35</v>
      </c>
      <c r="M70" s="124">
        <f t="shared" si="22"/>
        <v>0.022</v>
      </c>
      <c r="N70" s="36">
        <f t="shared" si="22"/>
        <v>1.4</v>
      </c>
      <c r="O70" s="37">
        <f t="shared" si="22"/>
        <v>7.4</v>
      </c>
      <c r="P70" s="35">
        <f t="shared" si="22"/>
        <v>106</v>
      </c>
      <c r="Q70" s="35">
        <f t="shared" si="22"/>
        <v>26</v>
      </c>
      <c r="R70" s="12" t="s">
        <v>50</v>
      </c>
      <c r="S70" s="35">
        <f t="shared" si="22"/>
        <v>256</v>
      </c>
      <c r="T70" s="38" t="s">
        <v>51</v>
      </c>
      <c r="U70" s="11" t="s">
        <v>49</v>
      </c>
      <c r="V70" s="38" t="s">
        <v>52</v>
      </c>
      <c r="W70" s="11" t="s">
        <v>49</v>
      </c>
      <c r="X70" s="38">
        <f t="shared" si="22"/>
        <v>0.06</v>
      </c>
      <c r="Y70" s="11" t="s">
        <v>53</v>
      </c>
      <c r="Z70" s="11" t="s">
        <v>54</v>
      </c>
      <c r="AA70" s="11">
        <f t="shared" si="22"/>
        <v>0.85</v>
      </c>
      <c r="AB70" s="11" t="s">
        <v>49</v>
      </c>
      <c r="AC70" s="38" t="s">
        <v>51</v>
      </c>
      <c r="AD70" s="11">
        <f t="shared" si="22"/>
        <v>0.55</v>
      </c>
      <c r="AE70" s="11" t="s">
        <v>49</v>
      </c>
      <c r="AF70" s="12">
        <f t="shared" si="22"/>
        <v>4.2</v>
      </c>
      <c r="AG70" s="38">
        <f t="shared" si="22"/>
        <v>0.035</v>
      </c>
      <c r="AH70" s="11">
        <f t="shared" si="22"/>
        <v>0.36</v>
      </c>
    </row>
    <row r="71" spans="1:34" ht="12.75">
      <c r="A71" s="72" t="s">
        <v>107</v>
      </c>
      <c r="B71" s="70">
        <v>0</v>
      </c>
      <c r="C71" s="70">
        <v>7</v>
      </c>
      <c r="D71" s="70">
        <v>0.4</v>
      </c>
      <c r="E71" s="74">
        <v>7.64</v>
      </c>
      <c r="F71" s="70">
        <v>1.8</v>
      </c>
      <c r="G71" s="74">
        <v>0.31</v>
      </c>
      <c r="H71" s="69">
        <v>625</v>
      </c>
      <c r="I71" s="69">
        <v>497</v>
      </c>
      <c r="J71" s="69">
        <v>31</v>
      </c>
      <c r="K71" s="69">
        <v>175</v>
      </c>
      <c r="L71" s="74">
        <v>0.35</v>
      </c>
      <c r="M71" s="125">
        <v>0.022</v>
      </c>
      <c r="N71" s="70">
        <v>1.4</v>
      </c>
      <c r="O71" s="74">
        <v>7.4</v>
      </c>
      <c r="P71" s="69">
        <v>106</v>
      </c>
      <c r="Q71" s="69">
        <v>26</v>
      </c>
      <c r="R71" s="71" t="s">
        <v>50</v>
      </c>
      <c r="S71" s="69">
        <v>256</v>
      </c>
      <c r="T71" s="120" t="s">
        <v>51</v>
      </c>
      <c r="U71" s="66" t="s">
        <v>49</v>
      </c>
      <c r="V71" s="120" t="s">
        <v>52</v>
      </c>
      <c r="W71" s="66" t="s">
        <v>49</v>
      </c>
      <c r="X71" s="120">
        <v>0.06</v>
      </c>
      <c r="Y71" s="66" t="s">
        <v>53</v>
      </c>
      <c r="Z71" s="66" t="s">
        <v>54</v>
      </c>
      <c r="AA71" s="66">
        <v>0.85</v>
      </c>
      <c r="AB71" s="66" t="s">
        <v>49</v>
      </c>
      <c r="AC71" s="120" t="s">
        <v>51</v>
      </c>
      <c r="AD71" s="66">
        <v>0.55</v>
      </c>
      <c r="AE71" s="66" t="s">
        <v>49</v>
      </c>
      <c r="AF71" s="71">
        <v>4.2</v>
      </c>
      <c r="AG71" s="120">
        <v>0.035</v>
      </c>
      <c r="AH71" s="66">
        <v>0.36</v>
      </c>
    </row>
    <row r="72" spans="1:34" ht="12.75">
      <c r="A72" s="33" t="s">
        <v>64</v>
      </c>
      <c r="B72" s="36">
        <f aca="true" t="shared" si="23" ref="B72:AH72">AVERAGE(B73)</f>
        <v>0</v>
      </c>
      <c r="C72" s="36">
        <f t="shared" si="23"/>
        <v>0</v>
      </c>
      <c r="D72" s="36">
        <f t="shared" si="23"/>
        <v>0</v>
      </c>
      <c r="E72" s="37">
        <f t="shared" si="23"/>
        <v>7.58</v>
      </c>
      <c r="F72" s="36">
        <f t="shared" si="23"/>
        <v>1.5</v>
      </c>
      <c r="G72" s="37">
        <f t="shared" si="23"/>
        <v>0.46</v>
      </c>
      <c r="H72" s="35">
        <f t="shared" si="23"/>
        <v>856</v>
      </c>
      <c r="I72" s="35">
        <f t="shared" si="23"/>
        <v>760</v>
      </c>
      <c r="J72" s="35">
        <f t="shared" si="23"/>
        <v>226</v>
      </c>
      <c r="K72" s="35">
        <f t="shared" si="23"/>
        <v>182</v>
      </c>
      <c r="L72" s="37">
        <f t="shared" si="23"/>
        <v>0.21</v>
      </c>
      <c r="M72" s="124">
        <f t="shared" si="23"/>
        <v>0.025</v>
      </c>
      <c r="N72" s="36">
        <f t="shared" si="23"/>
        <v>1.2</v>
      </c>
      <c r="O72" s="37">
        <f t="shared" si="23"/>
        <v>8.8</v>
      </c>
      <c r="P72" s="35">
        <f t="shared" si="23"/>
        <v>112</v>
      </c>
      <c r="Q72" s="35">
        <f t="shared" si="23"/>
        <v>39</v>
      </c>
      <c r="R72" s="12" t="s">
        <v>50</v>
      </c>
      <c r="S72" s="35">
        <f t="shared" si="23"/>
        <v>192</v>
      </c>
      <c r="T72" s="38" t="s">
        <v>51</v>
      </c>
      <c r="U72" s="11" t="s">
        <v>49</v>
      </c>
      <c r="V72" s="38" t="s">
        <v>52</v>
      </c>
      <c r="W72" s="11" t="s">
        <v>49</v>
      </c>
      <c r="X72" s="38">
        <f t="shared" si="23"/>
        <v>0.09</v>
      </c>
      <c r="Y72" s="11" t="s">
        <v>53</v>
      </c>
      <c r="Z72" s="11" t="s">
        <v>54</v>
      </c>
      <c r="AA72" s="11">
        <f t="shared" si="23"/>
        <v>0.86</v>
      </c>
      <c r="AB72" s="11" t="s">
        <v>49</v>
      </c>
      <c r="AC72" s="38" t="s">
        <v>51</v>
      </c>
      <c r="AD72" s="11">
        <f t="shared" si="23"/>
        <v>0.26</v>
      </c>
      <c r="AE72" s="11" t="s">
        <v>49</v>
      </c>
      <c r="AF72" s="12">
        <f t="shared" si="23"/>
        <v>3.1</v>
      </c>
      <c r="AG72" s="38" t="e">
        <f t="shared" si="23"/>
        <v>#DIV/0!</v>
      </c>
      <c r="AH72" s="11" t="e">
        <f t="shared" si="23"/>
        <v>#DIV/0!</v>
      </c>
    </row>
    <row r="73" spans="1:34" ht="12.75">
      <c r="A73" s="68" t="s">
        <v>108</v>
      </c>
      <c r="B73" s="70">
        <v>0</v>
      </c>
      <c r="C73" s="70">
        <v>0</v>
      </c>
      <c r="D73" s="70">
        <v>0</v>
      </c>
      <c r="E73" s="74">
        <v>7.58</v>
      </c>
      <c r="F73" s="70">
        <v>1.5</v>
      </c>
      <c r="G73" s="74">
        <v>0.46</v>
      </c>
      <c r="H73" s="69">
        <v>856</v>
      </c>
      <c r="I73" s="69">
        <v>760</v>
      </c>
      <c r="J73" s="69">
        <v>226</v>
      </c>
      <c r="K73" s="69">
        <v>182</v>
      </c>
      <c r="L73" s="74">
        <v>0.21</v>
      </c>
      <c r="M73" s="125">
        <v>0.025</v>
      </c>
      <c r="N73" s="70">
        <v>1.2</v>
      </c>
      <c r="O73" s="74">
        <v>8.8</v>
      </c>
      <c r="P73" s="69">
        <v>112</v>
      </c>
      <c r="Q73" s="69">
        <v>39</v>
      </c>
      <c r="R73" s="71" t="s">
        <v>50</v>
      </c>
      <c r="S73" s="69">
        <v>192</v>
      </c>
      <c r="T73" s="120" t="s">
        <v>51</v>
      </c>
      <c r="U73" s="66" t="s">
        <v>49</v>
      </c>
      <c r="V73" s="120" t="s">
        <v>52</v>
      </c>
      <c r="W73" s="66" t="s">
        <v>49</v>
      </c>
      <c r="X73" s="120">
        <v>0.09</v>
      </c>
      <c r="Y73" s="66" t="s">
        <v>53</v>
      </c>
      <c r="Z73" s="66" t="s">
        <v>54</v>
      </c>
      <c r="AA73" s="66">
        <v>0.86</v>
      </c>
      <c r="AB73" s="66" t="s">
        <v>49</v>
      </c>
      <c r="AC73" s="120" t="s">
        <v>51</v>
      </c>
      <c r="AD73" s="66">
        <v>0.26</v>
      </c>
      <c r="AE73" s="66" t="s">
        <v>49</v>
      </c>
      <c r="AF73" s="71">
        <v>3.1</v>
      </c>
      <c r="AG73" s="120"/>
      <c r="AH73" s="66"/>
    </row>
    <row r="74" spans="1:34" ht="12.75">
      <c r="A74" s="33" t="s">
        <v>117</v>
      </c>
      <c r="B74" s="36">
        <f aca="true" t="shared" si="24" ref="B74:AH74">AVERAGE(B75)</f>
        <v>0</v>
      </c>
      <c r="C74" s="36">
        <f t="shared" si="24"/>
        <v>10</v>
      </c>
      <c r="D74" s="36">
        <f t="shared" si="24"/>
        <v>0.3</v>
      </c>
      <c r="E74" s="37">
        <f t="shared" si="24"/>
        <v>7.75</v>
      </c>
      <c r="F74" s="36">
        <f t="shared" si="24"/>
        <v>1.5</v>
      </c>
      <c r="G74" s="37">
        <f t="shared" si="24"/>
        <v>0.48</v>
      </c>
      <c r="H74" s="35">
        <f t="shared" si="24"/>
        <v>752</v>
      </c>
      <c r="I74" s="35">
        <f t="shared" si="24"/>
        <v>620</v>
      </c>
      <c r="J74" s="35">
        <f t="shared" si="24"/>
        <v>126</v>
      </c>
      <c r="K74" s="35">
        <f t="shared" si="24"/>
        <v>152</v>
      </c>
      <c r="L74" s="37">
        <f t="shared" si="24"/>
        <v>0.65</v>
      </c>
      <c r="M74" s="124">
        <f t="shared" si="24"/>
        <v>0.031</v>
      </c>
      <c r="N74" s="36">
        <f t="shared" si="24"/>
        <v>2</v>
      </c>
      <c r="O74" s="37">
        <f t="shared" si="24"/>
        <v>8.4</v>
      </c>
      <c r="P74" s="35">
        <f t="shared" si="24"/>
        <v>112</v>
      </c>
      <c r="Q74" s="35">
        <f t="shared" si="24"/>
        <v>34</v>
      </c>
      <c r="R74" s="12" t="s">
        <v>50</v>
      </c>
      <c r="S74" s="35">
        <f t="shared" si="24"/>
        <v>264</v>
      </c>
      <c r="T74" s="38" t="s">
        <v>51</v>
      </c>
      <c r="U74" s="11" t="s">
        <v>49</v>
      </c>
      <c r="V74" s="38" t="s">
        <v>52</v>
      </c>
      <c r="W74" s="11" t="s">
        <v>49</v>
      </c>
      <c r="X74" s="38">
        <f t="shared" si="24"/>
        <v>0.1</v>
      </c>
      <c r="Y74" s="11" t="s">
        <v>53</v>
      </c>
      <c r="Z74" s="11" t="s">
        <v>54</v>
      </c>
      <c r="AA74" s="11">
        <f t="shared" si="24"/>
        <v>1.2</v>
      </c>
      <c r="AB74" s="11" t="s">
        <v>49</v>
      </c>
      <c r="AC74" s="38" t="s">
        <v>51</v>
      </c>
      <c r="AD74" s="11">
        <f t="shared" si="24"/>
        <v>0.76</v>
      </c>
      <c r="AE74" s="11" t="s">
        <v>49</v>
      </c>
      <c r="AF74" s="12">
        <f t="shared" si="24"/>
        <v>4.3</v>
      </c>
      <c r="AG74" s="38" t="e">
        <f t="shared" si="24"/>
        <v>#DIV/0!</v>
      </c>
      <c r="AH74" s="11" t="e">
        <f t="shared" si="24"/>
        <v>#DIV/0!</v>
      </c>
    </row>
    <row r="75" spans="1:34" ht="12.75">
      <c r="A75" s="68" t="s">
        <v>109</v>
      </c>
      <c r="B75" s="70">
        <v>0</v>
      </c>
      <c r="C75" s="70">
        <v>10</v>
      </c>
      <c r="D75" s="70">
        <v>0.3</v>
      </c>
      <c r="E75" s="74">
        <v>7.75</v>
      </c>
      <c r="F75" s="70">
        <v>1.5</v>
      </c>
      <c r="G75" s="74">
        <v>0.48</v>
      </c>
      <c r="H75" s="69">
        <v>752</v>
      </c>
      <c r="I75" s="69">
        <v>620</v>
      </c>
      <c r="J75" s="69">
        <v>126</v>
      </c>
      <c r="K75" s="69">
        <v>152</v>
      </c>
      <c r="L75" s="74">
        <v>0.65</v>
      </c>
      <c r="M75" s="125">
        <v>0.031</v>
      </c>
      <c r="N75" s="70">
        <v>2</v>
      </c>
      <c r="O75" s="74">
        <v>8.4</v>
      </c>
      <c r="P75" s="69">
        <v>112</v>
      </c>
      <c r="Q75" s="69">
        <v>34</v>
      </c>
      <c r="R75" s="71" t="s">
        <v>50</v>
      </c>
      <c r="S75" s="69">
        <v>264</v>
      </c>
      <c r="T75" s="120" t="s">
        <v>51</v>
      </c>
      <c r="U75" s="66" t="s">
        <v>49</v>
      </c>
      <c r="V75" s="120" t="s">
        <v>52</v>
      </c>
      <c r="W75" s="66" t="s">
        <v>49</v>
      </c>
      <c r="X75" s="120">
        <v>0.1</v>
      </c>
      <c r="Y75" s="66" t="s">
        <v>53</v>
      </c>
      <c r="Z75" s="66" t="s">
        <v>54</v>
      </c>
      <c r="AA75" s="66">
        <v>1.2</v>
      </c>
      <c r="AB75" s="66" t="s">
        <v>49</v>
      </c>
      <c r="AC75" s="120" t="s">
        <v>51</v>
      </c>
      <c r="AD75" s="66">
        <v>0.76</v>
      </c>
      <c r="AE75" s="66" t="s">
        <v>49</v>
      </c>
      <c r="AF75" s="71">
        <v>4.3</v>
      </c>
      <c r="AG75" s="120"/>
      <c r="AH75" s="66"/>
    </row>
    <row r="76" spans="1:34" ht="12.75">
      <c r="A76" s="33" t="s">
        <v>65</v>
      </c>
      <c r="B76" s="36">
        <f aca="true" t="shared" si="25" ref="B76:AH76">AVERAGE(B77,B78)</f>
        <v>0</v>
      </c>
      <c r="C76" s="36">
        <f t="shared" si="25"/>
        <v>7</v>
      </c>
      <c r="D76" s="36">
        <f t="shared" si="25"/>
        <v>0.25</v>
      </c>
      <c r="E76" s="37">
        <f t="shared" si="25"/>
        <v>7.64</v>
      </c>
      <c r="F76" s="36">
        <f t="shared" si="25"/>
        <v>1.5</v>
      </c>
      <c r="G76" s="37">
        <f t="shared" si="25"/>
        <v>0.5</v>
      </c>
      <c r="H76" s="35">
        <f t="shared" si="25"/>
        <v>557</v>
      </c>
      <c r="I76" s="35">
        <f t="shared" si="25"/>
        <v>426</v>
      </c>
      <c r="J76" s="35">
        <f t="shared" si="25"/>
        <v>61</v>
      </c>
      <c r="K76" s="35">
        <f t="shared" si="25"/>
        <v>87</v>
      </c>
      <c r="L76" s="37">
        <f t="shared" si="25"/>
        <v>0.415</v>
      </c>
      <c r="M76" s="124">
        <f t="shared" si="25"/>
        <v>0.1025</v>
      </c>
      <c r="N76" s="36">
        <f t="shared" si="25"/>
        <v>2.05</v>
      </c>
      <c r="O76" s="37">
        <f t="shared" si="25"/>
        <v>6.35</v>
      </c>
      <c r="P76" s="35">
        <f t="shared" si="25"/>
        <v>83</v>
      </c>
      <c r="Q76" s="35">
        <f t="shared" si="25"/>
        <v>26.5</v>
      </c>
      <c r="R76" s="12" t="s">
        <v>50</v>
      </c>
      <c r="S76" s="35">
        <f t="shared" si="25"/>
        <v>262</v>
      </c>
      <c r="T76" s="38" t="s">
        <v>51</v>
      </c>
      <c r="U76" s="11" t="s">
        <v>49</v>
      </c>
      <c r="V76" s="38" t="s">
        <v>52</v>
      </c>
      <c r="W76" s="11" t="s">
        <v>49</v>
      </c>
      <c r="X76" s="38">
        <f t="shared" si="25"/>
        <v>0.07150000000000001</v>
      </c>
      <c r="Y76" s="11" t="s">
        <v>53</v>
      </c>
      <c r="Z76" s="11" t="s">
        <v>54</v>
      </c>
      <c r="AA76" s="11">
        <f t="shared" si="25"/>
        <v>1.02</v>
      </c>
      <c r="AB76" s="11" t="s">
        <v>49</v>
      </c>
      <c r="AC76" s="38" t="s">
        <v>51</v>
      </c>
      <c r="AD76" s="11">
        <f t="shared" si="25"/>
        <v>0.43999999999999995</v>
      </c>
      <c r="AE76" s="11" t="s">
        <v>49</v>
      </c>
      <c r="AF76" s="12">
        <f t="shared" si="25"/>
        <v>4.3</v>
      </c>
      <c r="AG76" s="38" t="e">
        <f t="shared" si="25"/>
        <v>#DIV/0!</v>
      </c>
      <c r="AH76" s="11" t="e">
        <f t="shared" si="25"/>
        <v>#DIV/0!</v>
      </c>
    </row>
    <row r="77" spans="1:34" ht="12.75">
      <c r="A77" s="68" t="s">
        <v>110</v>
      </c>
      <c r="B77" s="70">
        <v>0</v>
      </c>
      <c r="C77" s="70">
        <v>0</v>
      </c>
      <c r="D77" s="70">
        <v>0</v>
      </c>
      <c r="E77" s="74">
        <v>7.68</v>
      </c>
      <c r="F77" s="70">
        <v>1.4</v>
      </c>
      <c r="G77" s="74">
        <v>0.54</v>
      </c>
      <c r="H77" s="69">
        <v>593</v>
      </c>
      <c r="I77" s="69">
        <v>467</v>
      </c>
      <c r="J77" s="69">
        <v>86</v>
      </c>
      <c r="K77" s="69">
        <v>94</v>
      </c>
      <c r="L77" s="74">
        <v>0.42</v>
      </c>
      <c r="M77" s="125">
        <v>0.055</v>
      </c>
      <c r="N77" s="70">
        <v>2.5</v>
      </c>
      <c r="O77" s="74">
        <v>6.5</v>
      </c>
      <c r="P77" s="69">
        <v>80</v>
      </c>
      <c r="Q77" s="69">
        <v>30</v>
      </c>
      <c r="R77" s="71" t="s">
        <v>50</v>
      </c>
      <c r="S77" s="69">
        <v>252</v>
      </c>
      <c r="T77" s="120" t="s">
        <v>51</v>
      </c>
      <c r="U77" s="66" t="s">
        <v>49</v>
      </c>
      <c r="V77" s="120" t="s">
        <v>52</v>
      </c>
      <c r="W77" s="66" t="s">
        <v>49</v>
      </c>
      <c r="X77" s="120">
        <v>0.078</v>
      </c>
      <c r="Y77" s="66" t="s">
        <v>53</v>
      </c>
      <c r="Z77" s="66" t="s">
        <v>54</v>
      </c>
      <c r="AA77" s="66">
        <v>1.2</v>
      </c>
      <c r="AB77" s="66" t="s">
        <v>49</v>
      </c>
      <c r="AC77" s="120" t="s">
        <v>51</v>
      </c>
      <c r="AD77" s="66">
        <v>0.3</v>
      </c>
      <c r="AE77" s="66" t="s">
        <v>49</v>
      </c>
      <c r="AF77" s="71">
        <v>4.1</v>
      </c>
      <c r="AG77" s="120"/>
      <c r="AH77" s="66"/>
    </row>
    <row r="78" spans="1:34" ht="12.75">
      <c r="A78" s="68" t="s">
        <v>111</v>
      </c>
      <c r="B78" s="70">
        <v>0</v>
      </c>
      <c r="C78" s="70">
        <v>14</v>
      </c>
      <c r="D78" s="70">
        <v>0.5</v>
      </c>
      <c r="E78" s="74">
        <v>7.6</v>
      </c>
      <c r="F78" s="70">
        <v>1.6</v>
      </c>
      <c r="G78" s="74">
        <v>0.46</v>
      </c>
      <c r="H78" s="69">
        <v>521</v>
      </c>
      <c r="I78" s="69">
        <v>385</v>
      </c>
      <c r="J78" s="69">
        <v>36</v>
      </c>
      <c r="K78" s="69">
        <v>80</v>
      </c>
      <c r="L78" s="74">
        <v>0.41</v>
      </c>
      <c r="M78" s="125">
        <v>0.15</v>
      </c>
      <c r="N78" s="70">
        <v>1.6</v>
      </c>
      <c r="O78" s="74">
        <v>6.2</v>
      </c>
      <c r="P78" s="69">
        <v>86</v>
      </c>
      <c r="Q78" s="69">
        <v>23</v>
      </c>
      <c r="R78" s="71" t="s">
        <v>50</v>
      </c>
      <c r="S78" s="69">
        <v>272</v>
      </c>
      <c r="T78" s="120" t="s">
        <v>51</v>
      </c>
      <c r="U78" s="66" t="s">
        <v>49</v>
      </c>
      <c r="V78" s="120" t="s">
        <v>52</v>
      </c>
      <c r="W78" s="66" t="s">
        <v>49</v>
      </c>
      <c r="X78" s="120">
        <v>0.065</v>
      </c>
      <c r="Y78" s="66" t="s">
        <v>53</v>
      </c>
      <c r="Z78" s="66" t="s">
        <v>54</v>
      </c>
      <c r="AA78" s="66">
        <v>0.84</v>
      </c>
      <c r="AB78" s="66" t="s">
        <v>49</v>
      </c>
      <c r="AC78" s="120" t="s">
        <v>51</v>
      </c>
      <c r="AD78" s="66">
        <v>0.58</v>
      </c>
      <c r="AE78" s="66" t="s">
        <v>49</v>
      </c>
      <c r="AF78" s="71">
        <v>4.5</v>
      </c>
      <c r="AG78" s="120"/>
      <c r="AH78" s="66"/>
    </row>
    <row r="79" spans="1:34" ht="12.75">
      <c r="A79" s="33" t="s">
        <v>66</v>
      </c>
      <c r="B79" s="36">
        <f aca="true" t="shared" si="26" ref="B79:AH79">AVERAGE(B80)</f>
        <v>0</v>
      </c>
      <c r="C79" s="36">
        <f t="shared" si="26"/>
        <v>14</v>
      </c>
      <c r="D79" s="36">
        <f t="shared" si="26"/>
        <v>0.6</v>
      </c>
      <c r="E79" s="37">
        <f t="shared" si="26"/>
        <v>7.62</v>
      </c>
      <c r="F79" s="36">
        <f t="shared" si="26"/>
        <v>1.8</v>
      </c>
      <c r="G79" s="37">
        <f t="shared" si="26"/>
        <v>0.51</v>
      </c>
      <c r="H79" s="35">
        <f t="shared" si="26"/>
        <v>775.5</v>
      </c>
      <c r="I79" s="35">
        <f t="shared" si="26"/>
        <v>636.5</v>
      </c>
      <c r="J79" s="35">
        <f t="shared" si="26"/>
        <v>128</v>
      </c>
      <c r="K79" s="35">
        <f t="shared" si="26"/>
        <v>160</v>
      </c>
      <c r="L79" s="37">
        <f t="shared" si="26"/>
        <v>1</v>
      </c>
      <c r="M79" s="124">
        <f t="shared" si="26"/>
        <v>0.085</v>
      </c>
      <c r="N79" s="36">
        <f t="shared" si="26"/>
        <v>1.5</v>
      </c>
      <c r="O79" s="37">
        <f t="shared" si="26"/>
        <v>8.9</v>
      </c>
      <c r="P79" s="35">
        <f t="shared" si="26"/>
        <v>100</v>
      </c>
      <c r="Q79" s="35">
        <f t="shared" si="26"/>
        <v>47</v>
      </c>
      <c r="R79" s="12" t="s">
        <v>50</v>
      </c>
      <c r="S79" s="35">
        <f t="shared" si="26"/>
        <v>278</v>
      </c>
      <c r="T79" s="38" t="s">
        <v>51</v>
      </c>
      <c r="U79" s="11" t="s">
        <v>49</v>
      </c>
      <c r="V79" s="38" t="s">
        <v>52</v>
      </c>
      <c r="W79" s="11" t="s">
        <v>49</v>
      </c>
      <c r="X79" s="38">
        <f t="shared" si="26"/>
        <v>0.08</v>
      </c>
      <c r="Y79" s="11" t="s">
        <v>53</v>
      </c>
      <c r="Z79" s="11" t="s">
        <v>54</v>
      </c>
      <c r="AA79" s="11">
        <f t="shared" si="26"/>
        <v>1.5</v>
      </c>
      <c r="AB79" s="11" t="s">
        <v>49</v>
      </c>
      <c r="AC79" s="38" t="s">
        <v>51</v>
      </c>
      <c r="AD79" s="11">
        <f t="shared" si="26"/>
        <v>0.85</v>
      </c>
      <c r="AE79" s="11" t="s">
        <v>49</v>
      </c>
      <c r="AF79" s="12">
        <f t="shared" si="26"/>
        <v>4.6</v>
      </c>
      <c r="AG79" s="38" t="e">
        <f t="shared" si="26"/>
        <v>#DIV/0!</v>
      </c>
      <c r="AH79" s="11" t="e">
        <f t="shared" si="26"/>
        <v>#DIV/0!</v>
      </c>
    </row>
    <row r="80" spans="1:34" ht="12.75">
      <c r="A80" s="68" t="s">
        <v>112</v>
      </c>
      <c r="B80" s="70">
        <v>0</v>
      </c>
      <c r="C80" s="70">
        <v>14</v>
      </c>
      <c r="D80" s="70">
        <v>0.6</v>
      </c>
      <c r="E80" s="74">
        <v>7.62</v>
      </c>
      <c r="F80" s="70">
        <v>1.8</v>
      </c>
      <c r="G80" s="74">
        <v>0.51</v>
      </c>
      <c r="H80" s="69">
        <v>775.5</v>
      </c>
      <c r="I80" s="69">
        <v>636.5</v>
      </c>
      <c r="J80" s="69">
        <v>128</v>
      </c>
      <c r="K80" s="69">
        <v>160</v>
      </c>
      <c r="L80" s="74">
        <v>1</v>
      </c>
      <c r="M80" s="125">
        <v>0.085</v>
      </c>
      <c r="N80" s="70">
        <v>1.5</v>
      </c>
      <c r="O80" s="74">
        <v>8.9</v>
      </c>
      <c r="P80" s="69">
        <v>100</v>
      </c>
      <c r="Q80" s="69">
        <v>47</v>
      </c>
      <c r="R80" s="71" t="s">
        <v>50</v>
      </c>
      <c r="S80" s="69">
        <v>278</v>
      </c>
      <c r="T80" s="120" t="s">
        <v>51</v>
      </c>
      <c r="U80" s="66" t="s">
        <v>49</v>
      </c>
      <c r="V80" s="120" t="s">
        <v>52</v>
      </c>
      <c r="W80" s="66" t="s">
        <v>49</v>
      </c>
      <c r="X80" s="120">
        <v>0.08</v>
      </c>
      <c r="Y80" s="66" t="s">
        <v>53</v>
      </c>
      <c r="Z80" s="66" t="s">
        <v>54</v>
      </c>
      <c r="AA80" s="66">
        <v>1.5</v>
      </c>
      <c r="AB80" s="66" t="s">
        <v>49</v>
      </c>
      <c r="AC80" s="120" t="s">
        <v>51</v>
      </c>
      <c r="AD80" s="66">
        <v>0.85</v>
      </c>
      <c r="AE80" s="66" t="s">
        <v>49</v>
      </c>
      <c r="AF80" s="71">
        <v>4.6</v>
      </c>
      <c r="AG80" s="120"/>
      <c r="AH80" s="66"/>
    </row>
    <row r="81" spans="1:34" ht="12.75">
      <c r="A81" s="34" t="s">
        <v>47</v>
      </c>
      <c r="B81" s="36">
        <f aca="true" t="shared" si="27" ref="B81:Q81">AVERAGE(B49,B51,B55,B58,B60,B64,B66,B68,B70,B72,B74,B76,B79)</f>
        <v>0</v>
      </c>
      <c r="C81" s="36">
        <f t="shared" si="27"/>
        <v>4.730769230769231</v>
      </c>
      <c r="D81" s="36">
        <f t="shared" si="27"/>
        <v>0.21666666666666667</v>
      </c>
      <c r="E81" s="37">
        <f t="shared" si="27"/>
        <v>7.549743589743589</v>
      </c>
      <c r="F81" s="36">
        <f t="shared" si="27"/>
        <v>1.5846153846153848</v>
      </c>
      <c r="G81" s="37">
        <f t="shared" si="27"/>
        <v>0.5099999999999999</v>
      </c>
      <c r="H81" s="35">
        <f t="shared" si="27"/>
        <v>704.5128205128204</v>
      </c>
      <c r="I81" s="35">
        <f t="shared" si="27"/>
        <v>583.1282051282051</v>
      </c>
      <c r="J81" s="35">
        <f t="shared" si="27"/>
        <v>115.12820512820514</v>
      </c>
      <c r="K81" s="35">
        <f t="shared" si="27"/>
        <v>150.48717948717947</v>
      </c>
      <c r="L81" s="102">
        <f t="shared" si="27"/>
        <v>0.47448717948717956</v>
      </c>
      <c r="M81" s="129">
        <f t="shared" si="27"/>
        <v>0.04161538461538462</v>
      </c>
      <c r="N81" s="36">
        <f t="shared" si="27"/>
        <v>3.1038461538461535</v>
      </c>
      <c r="O81" s="37">
        <f t="shared" si="27"/>
        <v>8.021794871794873</v>
      </c>
      <c r="P81" s="35">
        <f t="shared" si="27"/>
        <v>103.25641025641026</v>
      </c>
      <c r="Q81" s="35">
        <f t="shared" si="27"/>
        <v>34.75641025641026</v>
      </c>
      <c r="R81" s="133" t="s">
        <v>50</v>
      </c>
      <c r="S81" s="35">
        <f>AVERAGE(S49,S51,S55,S58,S60,S64,S66,S68,S70,S72,S74,S76,S79)</f>
        <v>242.76923076923077</v>
      </c>
      <c r="T81" s="134" t="s">
        <v>51</v>
      </c>
      <c r="U81" s="92" t="s">
        <v>49</v>
      </c>
      <c r="V81" s="134" t="s">
        <v>52</v>
      </c>
      <c r="W81" s="92" t="s">
        <v>49</v>
      </c>
      <c r="X81" s="134">
        <f>AVERAGE(X49,X51,X55,X58,X60,X64,X66,X68,X70,X72,X74,X76,X79)</f>
        <v>0.08828333333333332</v>
      </c>
      <c r="Y81" s="92" t="s">
        <v>53</v>
      </c>
      <c r="Z81" s="92" t="s">
        <v>54</v>
      </c>
      <c r="AA81" s="11">
        <f>AVERAGE(AA49,AA51,AA55,AA58,AA60,AA64,AA66,AA68,AA70,AA72,AA74,AA76,AA79)</f>
        <v>1.049102564102564</v>
      </c>
      <c r="AB81" s="92" t="s">
        <v>49</v>
      </c>
      <c r="AC81" s="134" t="s">
        <v>51</v>
      </c>
      <c r="AD81" s="11">
        <f>AVERAGE(AD49,AD51,AD55,AD58,AD60,AD64,AD66,AD68,AD70,AD72,AD74,AD76,AD79)</f>
        <v>0.5119230769230769</v>
      </c>
      <c r="AE81" s="92" t="s">
        <v>49</v>
      </c>
      <c r="AF81" s="12">
        <f>AVERAGE(AF49,AF51,AF55,AF58,AF60,AF64,AF66,AF68,AF70,AF72,AF74,AF76,AF79)</f>
        <v>3.9692307692307693</v>
      </c>
      <c r="AG81" s="38" t="e">
        <f>AVERAGE(AG49,AG51,AG55,AG58,AG60,AG64,AG66,AG68,AG70,AG72,AG74,AG76,AG79)</f>
        <v>#DIV/0!</v>
      </c>
      <c r="AH81" s="11" t="e">
        <f>AVERAGE(AH49,AH51,AH55,AH58,AH60,AH64,AH66,AH68,AH70,AH72,AH74,AH76,AH79)</f>
        <v>#DIV/0!</v>
      </c>
    </row>
    <row r="82" spans="2:34" ht="12.75">
      <c r="B82" s="19" t="s">
        <v>2</v>
      </c>
      <c r="C82" s="19" t="s">
        <v>119</v>
      </c>
      <c r="D82" s="19" t="s">
        <v>4</v>
      </c>
      <c r="E82" s="19" t="s">
        <v>5</v>
      </c>
      <c r="F82" s="19" t="s">
        <v>120</v>
      </c>
      <c r="G82" s="19" t="s">
        <v>7</v>
      </c>
      <c r="H82" s="19" t="s">
        <v>121</v>
      </c>
      <c r="I82" s="19" t="s">
        <v>122</v>
      </c>
      <c r="J82" s="19" t="s">
        <v>10</v>
      </c>
      <c r="K82" s="19" t="s">
        <v>11</v>
      </c>
      <c r="L82" s="19" t="s">
        <v>123</v>
      </c>
      <c r="M82" s="19" t="s">
        <v>124</v>
      </c>
      <c r="N82" s="19" t="s">
        <v>125</v>
      </c>
      <c r="O82" s="19" t="s">
        <v>15</v>
      </c>
      <c r="P82" s="19" t="s">
        <v>16</v>
      </c>
      <c r="Q82" s="19" t="s">
        <v>17</v>
      </c>
      <c r="R82" s="19" t="s">
        <v>18</v>
      </c>
      <c r="S82" s="19" t="s">
        <v>126</v>
      </c>
      <c r="T82" s="19" t="s">
        <v>20</v>
      </c>
      <c r="U82" s="19" t="s">
        <v>21</v>
      </c>
      <c r="V82" s="19" t="s">
        <v>22</v>
      </c>
      <c r="W82" s="19" t="s">
        <v>23</v>
      </c>
      <c r="X82" s="19" t="s">
        <v>24</v>
      </c>
      <c r="Y82" s="19" t="s">
        <v>25</v>
      </c>
      <c r="Z82" s="19" t="s">
        <v>127</v>
      </c>
      <c r="AA82" s="19" t="s">
        <v>128</v>
      </c>
      <c r="AB82" s="19" t="s">
        <v>129</v>
      </c>
      <c r="AC82" s="19" t="s">
        <v>130</v>
      </c>
      <c r="AD82" s="19" t="s">
        <v>131</v>
      </c>
      <c r="AE82" s="19" t="s">
        <v>27</v>
      </c>
      <c r="AF82" s="19" t="s">
        <v>32</v>
      </c>
      <c r="AG82" s="17" t="s">
        <v>33</v>
      </c>
      <c r="AH82" s="19" t="s">
        <v>34</v>
      </c>
    </row>
  </sheetData>
  <sheetProtection/>
  <mergeCells count="1">
    <mergeCell ref="I47:L47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2015-02-27T07:53:53Z</cp:lastPrinted>
  <dcterms:created xsi:type="dcterms:W3CDTF">2013-07-03T06:11:05Z</dcterms:created>
  <dcterms:modified xsi:type="dcterms:W3CDTF">2015-05-14T11:09:05Z</dcterms:modified>
  <cp:category/>
  <cp:version/>
  <cp:contentType/>
  <cp:contentStatus/>
</cp:coreProperties>
</file>